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icense_Fee\0.เอกสารประกอบการชำระค่าธรรมเนียม\3.เอกสารประกอบการชำระค่าธรรมเนียมล่าสุด\Version_010166\"/>
    </mc:Choice>
  </mc:AlternateContent>
  <bookViews>
    <workbookView xWindow="0" yWindow="0" windowWidth="20490" windowHeight="7755"/>
  </bookViews>
  <sheets>
    <sheet name="License Fee " sheetId="8" r:id="rId1"/>
    <sheet name="ตัวอย่างหน้า License Fee" sheetId="15" r:id="rId2"/>
  </sheets>
  <definedNames>
    <definedName name="_xlnm.Print_Area" localSheetId="0">'License Fee '!$A$1:$J$44</definedName>
    <definedName name="_xlnm.Print_Area" localSheetId="1">'ตัวอย่างหน้า License Fee'!$A$1:$J$44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5" l="1"/>
  <c r="E36" i="15" s="1"/>
  <c r="J24" i="15"/>
  <c r="E23" i="15"/>
  <c r="J26" i="15" s="1"/>
  <c r="E13" i="15"/>
  <c r="E14" i="15" s="1"/>
  <c r="E24" i="15" l="1"/>
  <c r="E27" i="15" s="1"/>
  <c r="J27" i="15"/>
  <c r="I5" i="15" s="1"/>
  <c r="E15" i="15"/>
  <c r="E16" i="15"/>
  <c r="E34" i="15"/>
  <c r="E35" i="15" s="1"/>
  <c r="E37" i="15" s="1"/>
  <c r="J24" i="8"/>
  <c r="E25" i="15" l="1"/>
  <c r="E26" i="15" s="1"/>
  <c r="E28" i="15" s="1"/>
  <c r="E17" i="15"/>
  <c r="E33" i="8" l="1"/>
  <c r="E34" i="8" s="1"/>
  <c r="E35" i="8" s="1"/>
  <c r="E23" i="8"/>
  <c r="E24" i="8" s="1"/>
  <c r="E13" i="8"/>
  <c r="E16" i="8" s="1"/>
  <c r="E36" i="8" l="1"/>
  <c r="E37" i="8" s="1"/>
  <c r="J26" i="8"/>
  <c r="E25" i="8"/>
  <c r="E26" i="8" s="1"/>
  <c r="E27" i="8"/>
  <c r="E14" i="8"/>
  <c r="E15" i="8" s="1"/>
  <c r="E17" i="8" s="1"/>
  <c r="J27" i="8" l="1"/>
  <c r="E28" i="8"/>
</calcChain>
</file>

<file path=xl/comments1.xml><?xml version="1.0" encoding="utf-8"?>
<comments xmlns="http://schemas.openxmlformats.org/spreadsheetml/2006/main">
  <authors>
    <author>warut.r</author>
    <author>กนกวรรณ นิ่มเงิน</author>
  </authors>
  <commentList>
    <comment ref="E4" authorId="0" shapeId="0">
      <text>
        <r>
          <rPr>
            <b/>
            <sz val="13"/>
            <color indexed="81"/>
            <rFont val="BrowalliaUPC"/>
            <family val="2"/>
          </rPr>
          <t>ระบุชื่อบริษัท</t>
        </r>
      </text>
    </comment>
    <comment ref="E5" authorId="0" shapeId="0">
      <text>
        <r>
          <rPr>
            <b/>
            <sz val="13"/>
            <color indexed="81"/>
            <rFont val="BrowalliaUPC"/>
            <family val="2"/>
          </rPr>
          <t>ระบุรอบบัญชีที่นำส่ง</t>
        </r>
      </text>
    </comment>
    <comment ref="I5" authorId="1" shapeId="0">
      <text>
        <r>
          <rPr>
            <b/>
            <sz val="13"/>
            <color indexed="81"/>
            <rFont val="BrowalliaUPC"/>
            <family val="2"/>
          </rPr>
          <t>ระบุรายได้รวมที่ปรากฏในงบการเงิ</t>
        </r>
        <r>
          <rPr>
            <sz val="13"/>
            <color indexed="81"/>
            <rFont val="BrowalliaUPC"/>
            <family val="2"/>
          </rPr>
          <t>น</t>
        </r>
      </text>
    </comment>
    <comment ref="E12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ระบุรายได้ใบอนุญาตประกอบกิจการโทรคมนาคมแบบที่หนึ่ง</t>
        </r>
      </text>
    </comment>
    <comment ref="G12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14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C16" authorId="0" shapeId="0">
      <text>
        <r>
          <rPr>
            <b/>
            <sz val="13"/>
            <color indexed="81"/>
            <rFont val="BrowalliaUPC"/>
            <family val="2"/>
          </rPr>
          <t>ระบุจำนวนเดือนนับจากวันที่ครบกำหนดชำระ (เศษของวันให้ปัดเป็นเดือน)</t>
        </r>
      </text>
    </comment>
    <comment ref="G16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18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20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E21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ระบุรายได้ใบอนุญาตประกอบกิจการโทรคมนาคมแบบที่สอง (ประเภทมีโครงข่าย)</t>
        </r>
      </text>
    </comment>
    <comment ref="E22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ระบุรายได้ใบอนุญาตประกอบกิจการโทรคมนาคมแบบที่สอง 
(ประเภทไม่มีโครงข่าย)</t>
        </r>
      </text>
    </comment>
    <comment ref="G22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J26" authorId="1" shapeId="0">
      <text>
        <r>
          <rPr>
            <b/>
            <sz val="13"/>
            <color indexed="81"/>
            <rFont val="BrowalliaUPC"/>
            <family val="2"/>
          </rPr>
          <t>รวมรายได้จากการประกอบกิจการโทรคมนาคมทุกใบอนุญาต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" authorId="0" shapeId="0">
      <text>
        <r>
          <rPr>
            <b/>
            <sz val="13"/>
            <color indexed="81"/>
            <rFont val="BrowalliaUPC"/>
            <family val="2"/>
          </rPr>
          <t>ระบุจำนวนเดือนนับจากวันที่ครบกำหนดชำระ (เศษของวันให้ปัดเป็นเดือน)</t>
        </r>
      </text>
    </comment>
    <comment ref="J27" authorId="1" shapeId="0">
      <text>
        <r>
          <rPr>
            <b/>
            <sz val="13"/>
            <color indexed="81"/>
            <rFont val="BrowalliaUPC"/>
            <family val="2"/>
          </rPr>
          <t>รวมรายได้ทั้งหมดที่ปรากฏตามงบการเงิน</t>
        </r>
      </text>
    </comment>
    <comment ref="E32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ระบุรายได้ใบอนุญาตประกอบกิจการโทรคมนาคมแบบที่สาม</t>
        </r>
      </text>
    </comment>
    <comment ref="C36" authorId="0" shapeId="0">
      <text>
        <r>
          <rPr>
            <b/>
            <sz val="13"/>
            <color indexed="81"/>
            <rFont val="BrowalliaUPC"/>
            <family val="2"/>
          </rPr>
          <t>ระบุจำนวนเดือนนับจากวันที่ครบกำหนดชำระ (เศษของวันให้ปัดเป็นเดือน)</t>
        </r>
      </text>
    </comment>
    <comment ref="A40" authorId="1" shapeId="0">
      <text>
        <r>
          <rPr>
            <b/>
            <sz val="13"/>
            <color indexed="81"/>
            <rFont val="BrowalliaUPC"/>
            <family val="2"/>
          </rPr>
          <t>กดที่ช่องสี่เหลี่ยมที่ต้องการให้ขึ้นเครื่องหมาย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13"/>
            <color indexed="81"/>
            <rFont val="Webdings"/>
            <family val="1"/>
            <charset val="2"/>
          </rPr>
          <t>a</t>
        </r>
      </text>
    </comment>
    <comment ref="C40" authorId="1" shapeId="0">
      <text>
        <r>
          <rPr>
            <b/>
            <sz val="9"/>
            <color indexed="81"/>
            <rFont val="Tahoma"/>
            <family val="2"/>
          </rPr>
          <t>ระบุหมายเลขข้อในหมายเหตุประกอบงบการเงิน</t>
        </r>
      </text>
    </comment>
    <comment ref="E40" authorId="1" shapeId="0">
      <text>
        <r>
          <rPr>
            <b/>
            <sz val="13"/>
            <color indexed="81"/>
            <rFont val="BrowalliaUPC"/>
            <family val="2"/>
          </rPr>
          <t>ระบุหน้าที่ปรากฏในงบการเงิน</t>
        </r>
      </text>
    </comment>
  </commentList>
</comments>
</file>

<file path=xl/comments2.xml><?xml version="1.0" encoding="utf-8"?>
<comments xmlns="http://schemas.openxmlformats.org/spreadsheetml/2006/main">
  <authors>
    <author>warut.r</author>
    <author>กนกวรรณ นิ่มเงิน</author>
  </authors>
  <commentList>
    <comment ref="E4" authorId="0" shapeId="0">
      <text>
        <r>
          <rPr>
            <b/>
            <sz val="13"/>
            <color indexed="81"/>
            <rFont val="BrowalliaUPC"/>
            <family val="2"/>
          </rPr>
          <t>ระบุชื่อบริษัท</t>
        </r>
      </text>
    </comment>
    <comment ref="E5" authorId="0" shapeId="0">
      <text>
        <r>
          <rPr>
            <b/>
            <sz val="13"/>
            <color indexed="81"/>
            <rFont val="BrowalliaUPC"/>
            <family val="2"/>
          </rPr>
          <t>ระบุรอบบัญชีที่นำส่ง</t>
        </r>
      </text>
    </comment>
    <comment ref="I5" authorId="1" shapeId="0">
      <text>
        <r>
          <rPr>
            <b/>
            <sz val="13"/>
            <color indexed="81"/>
            <rFont val="BrowalliaUPC"/>
            <family val="2"/>
          </rPr>
          <t>ระบุรายได้รวมที่ปรากฏในงบการเงิ</t>
        </r>
        <r>
          <rPr>
            <sz val="13"/>
            <color indexed="81"/>
            <rFont val="BrowalliaUPC"/>
            <family val="2"/>
          </rPr>
          <t>น</t>
        </r>
      </text>
    </comment>
    <comment ref="E12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ระบุรายได้ใบอนุญาตประกอบกิจการโทรคมนาคมแบบที่หนึ่ง</t>
        </r>
      </text>
    </comment>
    <comment ref="G12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14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C16" authorId="0" shapeId="0">
      <text>
        <r>
          <rPr>
            <b/>
            <sz val="13"/>
            <color indexed="81"/>
            <rFont val="BrowalliaUPC"/>
            <family val="2"/>
          </rPr>
          <t>ระบุจำนวนเดือนนับจากวันที่ครบกำหนดชำระ (เศษของวันให้ปัดเป็นเดือน)</t>
        </r>
      </text>
    </comment>
    <comment ref="G16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18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20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E21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ระบุรายได้ใบอนุญาตประกอบกิจการโทรคมนาคมแบบที่สอง (ประเภทมีโครงข่าย)</t>
        </r>
      </text>
    </comment>
    <comment ref="E22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ระบุรายได้ใบอนุญาตประกอบกิจการโทรคมนาคมแบบที่สอง 
(ประเภทไม่มีโครงข่าย)</t>
        </r>
      </text>
    </comment>
    <comment ref="G22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J26" authorId="1" shapeId="0">
      <text>
        <r>
          <rPr>
            <b/>
            <sz val="13"/>
            <color indexed="81"/>
            <rFont val="BrowalliaUPC"/>
            <family val="2"/>
          </rPr>
          <t>รวมรายได้จากการประกอบกิจการโทรคมนาคมทุกใบอนุญาต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" authorId="0" shapeId="0">
      <text>
        <r>
          <rPr>
            <b/>
            <sz val="13"/>
            <color indexed="81"/>
            <rFont val="BrowalliaUPC"/>
            <family val="2"/>
          </rPr>
          <t>ระบุจำนวนเดือนนับจากวันที่ครบกำหนดชำระ (เศษของวันให้ปัดเป็นเดือน)</t>
        </r>
      </text>
    </comment>
    <comment ref="J27" authorId="1" shapeId="0">
      <text>
        <r>
          <rPr>
            <b/>
            <sz val="13"/>
            <color indexed="81"/>
            <rFont val="BrowalliaUPC"/>
            <family val="2"/>
          </rPr>
          <t>รวมรายได้ทั้งหมดที่ปรากฏตามงบการเงิน</t>
        </r>
      </text>
    </comment>
    <comment ref="E32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ระบุรายได้ใบอนุญาตประกอบกิจการโทรคมนาคมแบบที่สาม</t>
        </r>
      </text>
    </comment>
    <comment ref="C36" authorId="0" shapeId="0">
      <text>
        <r>
          <rPr>
            <b/>
            <sz val="13"/>
            <color indexed="81"/>
            <rFont val="BrowalliaUPC"/>
            <family val="2"/>
          </rPr>
          <t>ระบุจำนวนเดือนนับจากวันที่ครบกำหนดชำระ (เศษของวันให้ปัดเป็นเดือน)</t>
        </r>
      </text>
    </comment>
    <comment ref="A40" authorId="1" shapeId="0">
      <text>
        <r>
          <rPr>
            <b/>
            <sz val="13"/>
            <color indexed="81"/>
            <rFont val="BrowalliaUPC"/>
            <family val="2"/>
          </rPr>
          <t>กดที่ช่องสี่เหลี่ยมที่ต้องการให้ขึ้นเครื่องหมาย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13"/>
            <color indexed="81"/>
            <rFont val="Webdings"/>
            <family val="1"/>
            <charset val="2"/>
          </rPr>
          <t>a</t>
        </r>
      </text>
    </comment>
    <comment ref="C40" authorId="1" shapeId="0">
      <text>
        <r>
          <rPr>
            <b/>
            <sz val="9"/>
            <color indexed="81"/>
            <rFont val="Tahoma"/>
            <family val="2"/>
          </rPr>
          <t>ระบุหมายเลขข้อในหมายเหตุประกอบงบการเงิน</t>
        </r>
      </text>
    </comment>
    <comment ref="E40" authorId="1" shapeId="0">
      <text>
        <r>
          <rPr>
            <b/>
            <sz val="13"/>
            <color indexed="81"/>
            <rFont val="BrowalliaUPC"/>
            <family val="2"/>
          </rPr>
          <t>ระบุหน้าที่ปรากฏในงบการเงิน</t>
        </r>
      </text>
    </comment>
  </commentList>
</comments>
</file>

<file path=xl/sharedStrings.xml><?xml version="1.0" encoding="utf-8"?>
<sst xmlns="http://schemas.openxmlformats.org/spreadsheetml/2006/main" count="141" uniqueCount="54">
  <si>
    <t>ชื่อบริษัท</t>
  </si>
  <si>
    <t>รอบปีงบการเงิน</t>
  </si>
  <si>
    <t>o ไม่มีรายได้ (ไม่ต้องทำข้อ 1. ถึงข้อ 4.)</t>
  </si>
  <si>
    <t>o ไม่มีรายได้จากการประกอบกิจการโทรคมนาคมแต่มีรายได้อื่นที่ปรากฏในงบการเงิน (ข้ามไปทำข้อ 4.)</t>
  </si>
  <si>
    <t>o มีรายได้จากการประกอบกิจการโทรคมนาคม (ให้ระบุรายได้ตามแบบใบอนุญาตที่ได้รับในข้อ 1. ถึง 3. และข้อ 4.)</t>
  </si>
  <si>
    <t>***** การระบุรายได้ให้ผู้รับใบอนุญาตระบุรายได้ถึงหน่วยสตางค์ ****</t>
  </si>
  <si>
    <t>ข้อ 1. ใบอนุญาตแบบที่หนึ่ง</t>
  </si>
  <si>
    <t>รายละเอียด</t>
  </si>
  <si>
    <t>จำนวน (บาท)</t>
  </si>
  <si>
    <t>หัวข้อรายได้</t>
  </si>
  <si>
    <t>คำชี้แจงรายได้</t>
  </si>
  <si>
    <t>รายได้ใบอนุญาตประกอบกิจการโทรคมนาคมแบบที่หนึ่ง</t>
  </si>
  <si>
    <t>รายได้_________________________</t>
  </si>
  <si>
    <t>คำนวณค่าธรรมเนียม</t>
  </si>
  <si>
    <t>ภาษีมูลค่าเพิ่ม (vat)</t>
  </si>
  <si>
    <t>ค่าธรรมเนียม + ภาษีมูลค่าเพิ่ม (ที่ต้องชำระ)</t>
  </si>
  <si>
    <t>เดือน</t>
  </si>
  <si>
    <t xml:space="preserve">ค่าธรรมเนียม + ภาษีมูลค่าเพิ่ม + ค่าธรรมเนียมเพิ่ม (ที่ต้องชำระ) </t>
  </si>
  <si>
    <t>รวม</t>
  </si>
  <si>
    <t>ข้อ 2. ใบอนุญาตแบบที่สอง</t>
  </si>
  <si>
    <t>รายได้ใบอนุญาตประกอบกิจการโทรคมนาคมแบบที่สอง (มีโครงข่าย)</t>
  </si>
  <si>
    <t>รายได้ใบอนุญาตประกอบกิจการโทรคมนาคมแบบที่สอง (ไม่มีโครงข่าย)</t>
  </si>
  <si>
    <t>รายได้ภายใต้ใบอนุญาตแบบที่สอง</t>
  </si>
  <si>
    <t>ข้อ 6. ชี้แจงกรณีไม่มีรายได้จากการประกอบกิจการโทรคมนาคมในปีที่ผ่านมา</t>
  </si>
  <si>
    <t>ข้อ 3. ใบอนุญาตแบบที่สาม</t>
  </si>
  <si>
    <t>รายได้ใบอนุญาตประกอบกิจการโทรคมนาคมแบบที่สาม</t>
  </si>
  <si>
    <t>ผู้มีอำนาจกระทำการผูกพันนิติบุคคล</t>
  </si>
  <si>
    <t>ค่าธรรมเนียมเพิ่ม (ค่าปรับ)  - ร้อยละ 1.5 ต่อเดือน         ค้างชำระจำนวน</t>
  </si>
  <si>
    <t>รวมรายได้จากการประกอบกิจการโทรคมนาคม (ข้อ 1 - 3)</t>
  </si>
  <si>
    <t>หน้า</t>
  </si>
  <si>
    <t>ข้อ 5. ชี้แจงรายได้อื่นที่ปรากฏในงบการเงินซึ่งมิใช่รายได้จากการประกอบกิจการโทรคมนาคม</t>
  </si>
  <si>
    <t>[ หมายเหตุ: รวมรายได้ทั้งหมดต้องเท่ากับรายได้รวมที่ปรากฏตามงบการเงิน ]</t>
  </si>
  <si>
    <t>รวมรายได้ทั้งหมด (ข้อ 1 - 3 และ ข้อ 5)</t>
  </si>
  <si>
    <t>หมายเหตุประกอบงบการเงิน                                             ข้อ</t>
  </si>
  <si>
    <t xml:space="preserve">ลงชื่อ ................................................................................. </t>
  </si>
  <si>
    <t xml:space="preserve">       (................................................................................)</t>
  </si>
  <si>
    <t>ตำแหน่ง .....................................................................................</t>
  </si>
  <si>
    <t>ลงวันที่ .................../............................/.................</t>
  </si>
  <si>
    <t>พร้อมประทับตราบริษัท (ถ้ามี)</t>
  </si>
  <si>
    <t>บาท</t>
  </si>
  <si>
    <t>รายได้รวมตามงบการเงิน</t>
  </si>
  <si>
    <t>ข้าพเจ้าขอรับรองความครบถ้วน ความถูกต้อง และความเป็นจริง</t>
  </si>
  <si>
    <t>ข้อ 4. การเปิดเผยรายได้ตามแบบใบอนุญาต</t>
  </si>
  <si>
    <t>เอกสารรับรองรายได้จากผู้สอบบัญชีรายเดียวกับที่รับรองงบการเงิน</t>
  </si>
  <si>
    <t>รายได้จากการขาย</t>
  </si>
  <si>
    <t>รายได้จากการให้บริการ</t>
  </si>
  <si>
    <t>รายได้อื่น</t>
  </si>
  <si>
    <t>การขายอุปกรณ์สื่อสาร</t>
  </si>
  <si>
    <t>ค่าบริการการให้คำปรึกษา และค่ารับจ้างวางระบบคอมพิวเตอร์</t>
  </si>
  <si>
    <t>ดอกเบี้ยรับ</t>
  </si>
  <si>
    <t>1 ม.ค. 2563 - 31 ธ.ค. 2563</t>
  </si>
  <si>
    <t>ของเอกสารสนับสนุนทางบัญชี เอกสารที่นำส่ง และข้อมูลที่ชี้แจงทั้งหมด</t>
  </si>
  <si>
    <r>
      <t>ตารางแสดงรายได้จากการประกอบกิจการโทรคมนาคม สำหรับ</t>
    </r>
    <r>
      <rPr>
        <b/>
        <sz val="16"/>
        <color theme="1"/>
        <rFont val="BrowalliaUPC"/>
        <family val="2"/>
      </rPr>
      <t xml:space="preserve">การชำระค่าธรรมเนียมใบอนุญาตประกอบกิจการโทรคมนาคม </t>
    </r>
    <r>
      <rPr>
        <b/>
        <sz val="20"/>
        <color theme="1"/>
        <rFont val="BrowalliaUPC"/>
        <family val="2"/>
      </rPr>
      <t/>
    </r>
  </si>
  <si>
    <t>บริษัท ทำดี โทรคมนาคม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</si>
</sst>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070000]d/m/yy;@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BrowalliaUPC"/>
      <family val="2"/>
    </font>
    <font>
      <b/>
      <sz val="16"/>
      <color theme="1"/>
      <name val="BrowalliaUPC"/>
      <family val="2"/>
    </font>
    <font>
      <b/>
      <sz val="14"/>
      <color theme="1"/>
      <name val="BrowalliaUPC"/>
      <family val="2"/>
    </font>
    <font>
      <b/>
      <sz val="13"/>
      <color theme="1"/>
      <name val="BrowalliaUPC"/>
      <family val="2"/>
    </font>
    <font>
      <sz val="13"/>
      <color theme="1"/>
      <name val="BrowalliaUPC"/>
      <family val="2"/>
    </font>
    <font>
      <b/>
      <sz val="9"/>
      <color indexed="81"/>
      <name val="Tahoma"/>
      <family val="2"/>
    </font>
    <font>
      <b/>
      <sz val="13"/>
      <color indexed="81"/>
      <name val="BrowalliaUPC"/>
      <family val="2"/>
    </font>
    <font>
      <sz val="13"/>
      <color indexed="81"/>
      <name val="BrowalliaUPC"/>
      <family val="2"/>
    </font>
    <font>
      <sz val="9"/>
      <color indexed="81"/>
      <name val="Tahoma"/>
      <family val="2"/>
    </font>
    <font>
      <sz val="13"/>
      <color indexed="81"/>
      <name val="Webdings"/>
      <family val="1"/>
      <charset val="2"/>
    </font>
    <font>
      <b/>
      <sz val="20"/>
      <color theme="1"/>
      <name val="BrowalliaUPC"/>
      <family val="2"/>
    </font>
    <font>
      <sz val="12"/>
      <color theme="1" tint="0.499984740745262"/>
      <name val="BrowalliaUPC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9EE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ck">
        <color indexed="64"/>
      </right>
      <top style="thin">
        <color theme="0" tint="-0.24994659260841701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 applyFill="1" applyProtection="1"/>
    <xf numFmtId="0" fontId="4" fillId="0" borderId="0" xfId="0" applyFont="1" applyFill="1" applyAlignment="1" applyProtection="1">
      <alignment horizontal="center" vertical="center"/>
    </xf>
    <xf numFmtId="0" fontId="6" fillId="0" borderId="0" xfId="0" applyFont="1" applyFill="1" applyProtection="1"/>
    <xf numFmtId="0" fontId="5" fillId="0" borderId="0" xfId="0" applyFont="1" applyFill="1" applyAlignment="1" applyProtection="1">
      <alignment horizontal="left" indent="1"/>
    </xf>
    <xf numFmtId="43" fontId="6" fillId="4" borderId="9" xfId="1" applyFont="1" applyFill="1" applyBorder="1" applyAlignment="1" applyProtection="1">
      <alignment horizontal="center" vertical="top" wrapText="1"/>
    </xf>
    <xf numFmtId="43" fontId="6" fillId="4" borderId="14" xfId="1" applyFont="1" applyFill="1" applyBorder="1" applyAlignment="1" applyProtection="1">
      <alignment horizontal="center" vertical="top" wrapText="1"/>
    </xf>
    <xf numFmtId="43" fontId="5" fillId="4" borderId="2" xfId="1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43" fontId="5" fillId="0" borderId="0" xfId="1" applyFont="1" applyFill="1" applyBorder="1" applyAlignment="1" applyProtection="1">
      <alignment horizontal="center" vertical="top" wrapText="1"/>
    </xf>
    <xf numFmtId="0" fontId="6" fillId="0" borderId="0" xfId="0" applyFont="1" applyFill="1" applyBorder="1" applyAlignment="1" applyProtection="1">
      <alignment vertical="top" wrapText="1"/>
    </xf>
    <xf numFmtId="0" fontId="5" fillId="6" borderId="4" xfId="0" applyFont="1" applyFill="1" applyBorder="1" applyAlignment="1" applyProtection="1">
      <alignment horizontal="left" vertical="top" wrapText="1" indent="1"/>
    </xf>
    <xf numFmtId="43" fontId="5" fillId="6" borderId="4" xfId="0" applyNumberFormat="1" applyFont="1" applyFill="1" applyBorder="1" applyAlignment="1" applyProtection="1">
      <alignment vertical="center" wrapText="1"/>
    </xf>
    <xf numFmtId="0" fontId="6" fillId="4" borderId="1" xfId="0" applyFont="1" applyFill="1" applyBorder="1" applyAlignment="1" applyProtection="1">
      <alignment vertical="top" wrapText="1"/>
    </xf>
    <xf numFmtId="0" fontId="6" fillId="4" borderId="22" xfId="0" applyFont="1" applyFill="1" applyBorder="1" applyAlignment="1" applyProtection="1">
      <alignment vertical="top" wrapText="1"/>
    </xf>
    <xf numFmtId="0" fontId="6" fillId="4" borderId="7" xfId="0" applyFont="1" applyFill="1" applyBorder="1" applyAlignment="1" applyProtection="1">
      <alignment horizontal="center" vertical="top" wrapText="1"/>
    </xf>
    <xf numFmtId="0" fontId="5" fillId="3" borderId="10" xfId="0" applyFont="1" applyFill="1" applyBorder="1" applyAlignment="1" applyProtection="1">
      <alignment horizontal="center" vertical="top" wrapText="1"/>
    </xf>
    <xf numFmtId="0" fontId="6" fillId="4" borderId="12" xfId="0" applyFont="1" applyFill="1" applyBorder="1" applyAlignment="1" applyProtection="1">
      <alignment vertical="top" wrapText="1"/>
    </xf>
    <xf numFmtId="43" fontId="5" fillId="5" borderId="2" xfId="1" applyFont="1" applyFill="1" applyBorder="1" applyAlignment="1" applyProtection="1">
      <alignment horizontal="center" vertical="top" wrapText="1"/>
    </xf>
    <xf numFmtId="43" fontId="5" fillId="5" borderId="2" xfId="0" applyNumberFormat="1" applyFont="1" applyFill="1" applyBorder="1" applyAlignment="1" applyProtection="1">
      <alignment vertical="center" wrapText="1"/>
    </xf>
    <xf numFmtId="43" fontId="5" fillId="5" borderId="10" xfId="0" applyNumberFormat="1" applyFont="1" applyFill="1" applyBorder="1" applyAlignment="1" applyProtection="1">
      <alignment vertical="center" wrapText="1"/>
    </xf>
    <xf numFmtId="43" fontId="5" fillId="5" borderId="15" xfId="0" applyNumberFormat="1" applyFont="1" applyFill="1" applyBorder="1" applyAlignment="1" applyProtection="1">
      <alignment vertical="center" wrapText="1"/>
    </xf>
    <xf numFmtId="0" fontId="6" fillId="4" borderId="7" xfId="0" applyFont="1" applyFill="1" applyBorder="1" applyAlignment="1" applyProtection="1">
      <alignment horizontal="left" vertical="top" wrapText="1" indent="1"/>
    </xf>
    <xf numFmtId="0" fontId="5" fillId="5" borderId="5" xfId="0" applyFont="1" applyFill="1" applyBorder="1" applyAlignment="1" applyProtection="1">
      <alignment horizontal="left" vertical="top" wrapText="1" indent="1"/>
    </xf>
    <xf numFmtId="0" fontId="6" fillId="4" borderId="12" xfId="0" applyFont="1" applyFill="1" applyBorder="1" applyAlignment="1" applyProtection="1">
      <alignment horizontal="left" vertical="top" wrapText="1" indent="1"/>
    </xf>
    <xf numFmtId="43" fontId="6" fillId="4" borderId="24" xfId="1" applyFont="1" applyFill="1" applyBorder="1" applyAlignment="1" applyProtection="1">
      <alignment horizontal="center" vertical="top" wrapText="1"/>
    </xf>
    <xf numFmtId="43" fontId="6" fillId="0" borderId="23" xfId="1" applyFont="1" applyFill="1" applyBorder="1" applyAlignment="1" applyProtection="1">
      <alignment horizontal="center" vertical="top" wrapText="1"/>
      <protection locked="0"/>
    </xf>
    <xf numFmtId="43" fontId="5" fillId="5" borderId="15" xfId="1" applyFont="1" applyFill="1" applyBorder="1" applyProtection="1"/>
    <xf numFmtId="164" fontId="6" fillId="4" borderId="22" xfId="0" applyNumberFormat="1" applyFont="1" applyFill="1" applyBorder="1" applyAlignment="1" applyProtection="1">
      <alignment horizontal="left" vertical="center" indent="1"/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horizontal="center" vertical="top" wrapText="1"/>
      <protection locked="0"/>
    </xf>
    <xf numFmtId="0" fontId="2" fillId="0" borderId="25" xfId="0" applyFont="1" applyFill="1" applyBorder="1" applyAlignment="1" applyProtection="1">
      <alignment horizontal="left"/>
      <protection locked="0"/>
    </xf>
    <xf numFmtId="0" fontId="2" fillId="0" borderId="26" xfId="0" applyFont="1" applyFill="1" applyBorder="1" applyAlignment="1" applyProtection="1">
      <alignment horizontal="left"/>
      <protection locked="0"/>
    </xf>
    <xf numFmtId="43" fontId="6" fillId="4" borderId="15" xfId="1" applyNumberFormat="1" applyFont="1" applyFill="1" applyBorder="1" applyAlignment="1" applyProtection="1">
      <alignment horizontal="center" vertical="top" wrapText="1"/>
    </xf>
    <xf numFmtId="4" fontId="6" fillId="0" borderId="23" xfId="0" applyNumberFormat="1" applyFont="1" applyFill="1" applyBorder="1" applyAlignment="1" applyProtection="1">
      <alignment horizontal="right" vertical="center" indent="1"/>
      <protection locked="0"/>
    </xf>
    <xf numFmtId="0" fontId="6" fillId="0" borderId="2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left" vertical="top" wrapText="1" indent="1"/>
    </xf>
    <xf numFmtId="0" fontId="6" fillId="4" borderId="12" xfId="0" applyFont="1" applyFill="1" applyBorder="1" applyAlignment="1" applyProtection="1">
      <alignment horizontal="left" vertical="top" wrapText="1" indent="1"/>
    </xf>
    <xf numFmtId="0" fontId="5" fillId="5" borderId="5" xfId="0" applyFont="1" applyFill="1" applyBorder="1" applyAlignment="1" applyProtection="1">
      <alignment horizontal="left" vertical="top" wrapText="1" indent="1"/>
    </xf>
    <xf numFmtId="0" fontId="6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</xf>
    <xf numFmtId="0" fontId="5" fillId="2" borderId="3" xfId="0" applyFont="1" applyFill="1" applyBorder="1" applyAlignment="1" applyProtection="1">
      <alignment horizontal="left" vertical="top" wrapText="1" indent="1"/>
    </xf>
    <xf numFmtId="0" fontId="5" fillId="2" borderId="4" xfId="0" applyFont="1" applyFill="1" applyBorder="1" applyAlignment="1" applyProtection="1">
      <alignment horizontal="left" vertical="top" wrapText="1" indent="1"/>
    </xf>
    <xf numFmtId="0" fontId="5" fillId="2" borderId="5" xfId="0" applyFont="1" applyFill="1" applyBorder="1" applyAlignment="1" applyProtection="1">
      <alignment horizontal="left" vertical="top" wrapText="1" indent="1"/>
    </xf>
    <xf numFmtId="0" fontId="6" fillId="4" borderId="6" xfId="0" applyFont="1" applyFill="1" applyBorder="1" applyAlignment="1" applyProtection="1">
      <alignment horizontal="left" vertical="top" wrapText="1" indent="1"/>
    </xf>
    <xf numFmtId="0" fontId="6" fillId="4" borderId="7" xfId="0" applyFont="1" applyFill="1" applyBorder="1" applyAlignment="1" applyProtection="1">
      <alignment horizontal="left" vertical="top" wrapText="1" indent="1"/>
    </xf>
    <xf numFmtId="0" fontId="6" fillId="0" borderId="30" xfId="0" applyFont="1" applyFill="1" applyBorder="1" applyAlignment="1" applyProtection="1">
      <alignment horizontal="left" vertical="top" wrapText="1"/>
      <protection locked="0"/>
    </xf>
    <xf numFmtId="0" fontId="6" fillId="0" borderId="39" xfId="0" applyFont="1" applyFill="1" applyBorder="1" applyAlignment="1" applyProtection="1">
      <alignment horizontal="left" vertical="top" wrapText="1"/>
      <protection locked="0"/>
    </xf>
    <xf numFmtId="43" fontId="6" fillId="0" borderId="30" xfId="1" applyFont="1" applyFill="1" applyBorder="1" applyAlignment="1" applyProtection="1">
      <alignment horizontal="center" vertical="top"/>
      <protection locked="0"/>
    </xf>
    <xf numFmtId="43" fontId="6" fillId="0" borderId="39" xfId="1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left" vertical="top" wrapText="1" indent="1"/>
    </xf>
    <xf numFmtId="0" fontId="5" fillId="5" borderId="4" xfId="0" applyFont="1" applyFill="1" applyBorder="1" applyAlignment="1" applyProtection="1">
      <alignment horizontal="left" vertical="top" wrapText="1" indent="1"/>
    </xf>
    <xf numFmtId="0" fontId="6" fillId="0" borderId="45" xfId="0" applyFont="1" applyFill="1" applyBorder="1" applyAlignment="1" applyProtection="1">
      <alignment horizontal="left" vertical="top" wrapText="1"/>
      <protection locked="0"/>
    </xf>
    <xf numFmtId="43" fontId="6" fillId="0" borderId="45" xfId="1" applyFont="1" applyFill="1" applyBorder="1" applyAlignment="1" applyProtection="1">
      <alignment horizontal="center" vertical="top"/>
      <protection locked="0"/>
    </xf>
    <xf numFmtId="0" fontId="5" fillId="5" borderId="1" xfId="0" applyFont="1" applyFill="1" applyBorder="1" applyAlignment="1" applyProtection="1">
      <alignment horizontal="left" vertical="top" wrapText="1" indent="1"/>
    </xf>
    <xf numFmtId="0" fontId="5" fillId="5" borderId="5" xfId="0" applyFont="1" applyFill="1" applyBorder="1" applyAlignment="1" applyProtection="1">
      <alignment horizontal="left" vertical="top" wrapText="1" indent="1"/>
    </xf>
    <xf numFmtId="0" fontId="6" fillId="0" borderId="46" xfId="0" applyFont="1" applyFill="1" applyBorder="1" applyAlignment="1" applyProtection="1">
      <alignment horizontal="left" vertical="top" wrapText="1"/>
      <protection locked="0"/>
    </xf>
    <xf numFmtId="0" fontId="6" fillId="0" borderId="47" xfId="0" applyFont="1" applyFill="1" applyBorder="1" applyAlignment="1" applyProtection="1">
      <alignment horizontal="left" vertical="top" wrapText="1"/>
      <protection locked="0"/>
    </xf>
    <xf numFmtId="0" fontId="6" fillId="0" borderId="40" xfId="0" applyFont="1" applyFill="1" applyBorder="1" applyAlignment="1" applyProtection="1">
      <alignment horizontal="left" vertical="top" wrapText="1"/>
      <protection locked="0"/>
    </xf>
    <xf numFmtId="0" fontId="6" fillId="0" borderId="41" xfId="0" applyFont="1" applyFill="1" applyBorder="1" applyAlignment="1" applyProtection="1">
      <alignment horizontal="left" vertical="top" wrapText="1"/>
      <protection locked="0"/>
    </xf>
    <xf numFmtId="0" fontId="6" fillId="4" borderId="16" xfId="0" applyFont="1" applyFill="1" applyBorder="1" applyAlignment="1" applyProtection="1">
      <alignment horizontal="left" vertical="top" wrapText="1" indent="1"/>
    </xf>
    <xf numFmtId="0" fontId="6" fillId="4" borderId="17" xfId="0" applyFont="1" applyFill="1" applyBorder="1" applyAlignment="1" applyProtection="1">
      <alignment horizontal="left" vertical="top" wrapText="1" indent="1"/>
    </xf>
    <xf numFmtId="0" fontId="6" fillId="4" borderId="18" xfId="0" applyFont="1" applyFill="1" applyBorder="1" applyAlignment="1" applyProtection="1">
      <alignment horizontal="left" vertical="top" wrapText="1" indent="1"/>
    </xf>
    <xf numFmtId="0" fontId="6" fillId="4" borderId="11" xfId="0" applyFont="1" applyFill="1" applyBorder="1" applyAlignment="1" applyProtection="1">
      <alignment horizontal="left" vertical="top" wrapText="1" indent="1"/>
    </xf>
    <xf numFmtId="0" fontId="6" fillId="4" borderId="12" xfId="0" applyFont="1" applyFill="1" applyBorder="1" applyAlignment="1" applyProtection="1">
      <alignment horizontal="left" vertical="top" wrapText="1" indent="1"/>
    </xf>
    <xf numFmtId="0" fontId="6" fillId="4" borderId="13" xfId="0" applyFont="1" applyFill="1" applyBorder="1" applyAlignment="1" applyProtection="1">
      <alignment horizontal="left" vertical="top" wrapText="1" indent="1"/>
    </xf>
    <xf numFmtId="0" fontId="6" fillId="0" borderId="36" xfId="0" applyFont="1" applyFill="1" applyBorder="1" applyAlignment="1" applyProtection="1">
      <alignment horizontal="left" vertical="top" wrapText="1"/>
      <protection locked="0"/>
    </xf>
    <xf numFmtId="0" fontId="6" fillId="0" borderId="42" xfId="0" applyFont="1" applyFill="1" applyBorder="1" applyAlignment="1" applyProtection="1">
      <alignment horizontal="left" vertical="top" wrapText="1"/>
      <protection locked="0"/>
    </xf>
    <xf numFmtId="43" fontId="6" fillId="0" borderId="36" xfId="1" applyFont="1" applyFill="1" applyBorder="1" applyAlignment="1" applyProtection="1">
      <alignment horizontal="center" vertical="top"/>
      <protection locked="0"/>
    </xf>
    <xf numFmtId="43" fontId="6" fillId="0" borderId="42" xfId="1" applyFont="1" applyFill="1" applyBorder="1" applyAlignment="1" applyProtection="1">
      <alignment horizontal="center" vertical="top"/>
      <protection locked="0"/>
    </xf>
    <xf numFmtId="0" fontId="5" fillId="4" borderId="3" xfId="0" applyFont="1" applyFill="1" applyBorder="1" applyAlignment="1" applyProtection="1">
      <alignment horizontal="left" vertical="top" wrapText="1" indent="1"/>
    </xf>
    <xf numFmtId="0" fontId="5" fillId="4" borderId="4" xfId="0" applyFont="1" applyFill="1" applyBorder="1" applyAlignment="1" applyProtection="1">
      <alignment horizontal="left" vertical="top" wrapText="1" indent="1"/>
    </xf>
    <xf numFmtId="0" fontId="5" fillId="4" borderId="17" xfId="0" applyFont="1" applyFill="1" applyBorder="1" applyAlignment="1" applyProtection="1">
      <alignment horizontal="left" vertical="top" wrapText="1" indent="1"/>
    </xf>
    <xf numFmtId="0" fontId="5" fillId="4" borderId="5" xfId="0" applyFont="1" applyFill="1" applyBorder="1" applyAlignment="1" applyProtection="1">
      <alignment horizontal="left" vertical="top" wrapText="1" indent="1"/>
    </xf>
    <xf numFmtId="0" fontId="6" fillId="0" borderId="37" xfId="0" applyFont="1" applyFill="1" applyBorder="1" applyAlignment="1" applyProtection="1">
      <alignment horizontal="left" vertical="top" wrapText="1"/>
      <protection locked="0"/>
    </xf>
    <xf numFmtId="0" fontId="6" fillId="0" borderId="38" xfId="0" applyFont="1" applyFill="1" applyBorder="1" applyAlignment="1" applyProtection="1">
      <alignment horizontal="left" vertical="top" wrapText="1"/>
      <protection locked="0"/>
    </xf>
    <xf numFmtId="0" fontId="6" fillId="0" borderId="43" xfId="0" applyFont="1" applyFill="1" applyBorder="1" applyAlignment="1" applyProtection="1">
      <alignment horizontal="left" vertical="top" wrapText="1"/>
      <protection locked="0"/>
    </xf>
    <xf numFmtId="0" fontId="6" fillId="0" borderId="44" xfId="0" applyFont="1" applyFill="1" applyBorder="1" applyAlignment="1" applyProtection="1">
      <alignment horizontal="left" vertical="top" wrapText="1"/>
      <protection locked="0"/>
    </xf>
    <xf numFmtId="0" fontId="5" fillId="2" borderId="16" xfId="0" applyFont="1" applyFill="1" applyBorder="1" applyAlignment="1" applyProtection="1">
      <alignment horizontal="left" vertical="top" wrapText="1" indent="1"/>
    </xf>
    <xf numFmtId="0" fontId="5" fillId="2" borderId="17" xfId="0" applyFont="1" applyFill="1" applyBorder="1" applyAlignment="1" applyProtection="1">
      <alignment horizontal="left" vertical="top" wrapText="1" indent="1"/>
    </xf>
    <xf numFmtId="0" fontId="5" fillId="2" borderId="18" xfId="0" applyFont="1" applyFill="1" applyBorder="1" applyAlignment="1" applyProtection="1">
      <alignment horizontal="left" vertical="top" wrapText="1" indent="1"/>
    </xf>
    <xf numFmtId="0" fontId="6" fillId="0" borderId="0" xfId="0" applyFont="1" applyFill="1" applyAlignment="1" applyProtection="1">
      <alignment horizontal="right"/>
    </xf>
    <xf numFmtId="0" fontId="6" fillId="0" borderId="0" xfId="0" applyFont="1" applyFill="1" applyAlignment="1" applyProtection="1">
      <alignment horizontal="center" vertical="top"/>
    </xf>
    <xf numFmtId="0" fontId="6" fillId="0" borderId="0" xfId="0" applyFont="1" applyFill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left" vertical="top" wrapText="1" indent="1"/>
    </xf>
    <xf numFmtId="0" fontId="5" fillId="2" borderId="16" xfId="0" applyFont="1" applyFill="1" applyBorder="1" applyAlignment="1" applyProtection="1">
      <alignment horizontal="left" vertical="top" indent="1"/>
    </xf>
    <xf numFmtId="0" fontId="5" fillId="2" borderId="17" xfId="0" applyFont="1" applyFill="1" applyBorder="1" applyAlignment="1" applyProtection="1">
      <alignment horizontal="left" vertical="top" indent="1"/>
    </xf>
    <xf numFmtId="0" fontId="5" fillId="2" borderId="18" xfId="0" applyFont="1" applyFill="1" applyBorder="1" applyAlignment="1" applyProtection="1">
      <alignment horizontal="left" vertical="top" indent="1"/>
    </xf>
    <xf numFmtId="0" fontId="5" fillId="3" borderId="3" xfId="0" applyFont="1" applyFill="1" applyBorder="1" applyAlignment="1" applyProtection="1">
      <alignment horizontal="center" vertical="top" wrapText="1"/>
    </xf>
    <xf numFmtId="0" fontId="5" fillId="3" borderId="4" xfId="0" applyFont="1" applyFill="1" applyBorder="1" applyAlignment="1" applyProtection="1">
      <alignment horizontal="center" vertical="top" wrapText="1"/>
    </xf>
    <xf numFmtId="0" fontId="5" fillId="3" borderId="5" xfId="0" applyFont="1" applyFill="1" applyBorder="1" applyAlignment="1" applyProtection="1">
      <alignment horizontal="center" vertical="top" wrapText="1"/>
    </xf>
    <xf numFmtId="0" fontId="5" fillId="5" borderId="16" xfId="0" applyFont="1" applyFill="1" applyBorder="1" applyAlignment="1" applyProtection="1">
      <alignment horizontal="left" vertical="top" wrapText="1" indent="1"/>
    </xf>
    <xf numFmtId="0" fontId="5" fillId="5" borderId="17" xfId="0" applyFont="1" applyFill="1" applyBorder="1" applyAlignment="1" applyProtection="1">
      <alignment horizontal="left" vertical="top" wrapText="1" indent="1"/>
    </xf>
    <xf numFmtId="0" fontId="5" fillId="5" borderId="18" xfId="0" applyFont="1" applyFill="1" applyBorder="1" applyAlignment="1" applyProtection="1">
      <alignment horizontal="left" vertical="top" wrapText="1" indent="1"/>
    </xf>
    <xf numFmtId="0" fontId="5" fillId="5" borderId="21" xfId="0" applyFont="1" applyFill="1" applyBorder="1" applyAlignment="1" applyProtection="1">
      <alignment horizontal="left" vertical="top" wrapText="1" indent="1"/>
    </xf>
    <xf numFmtId="0" fontId="5" fillId="5" borderId="22" xfId="0" applyFont="1" applyFill="1" applyBorder="1" applyAlignment="1" applyProtection="1">
      <alignment horizontal="left" vertical="top" wrapText="1" indent="1"/>
    </xf>
    <xf numFmtId="0" fontId="5" fillId="5" borderId="21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5" fillId="5" borderId="22" xfId="0" applyFont="1" applyFill="1" applyBorder="1" applyAlignment="1" applyProtection="1">
      <alignment horizontal="center"/>
    </xf>
    <xf numFmtId="0" fontId="6" fillId="0" borderId="48" xfId="0" applyFont="1" applyFill="1" applyBorder="1" applyAlignment="1" applyProtection="1">
      <alignment horizontal="left" vertical="top" wrapText="1" indent="1"/>
      <protection locked="0"/>
    </xf>
    <xf numFmtId="0" fontId="6" fillId="0" borderId="49" xfId="0" applyFont="1" applyFill="1" applyBorder="1" applyAlignment="1" applyProtection="1">
      <alignment horizontal="left" vertical="top" wrapText="1" indent="1"/>
      <protection locked="0"/>
    </xf>
    <xf numFmtId="0" fontId="6" fillId="0" borderId="50" xfId="0" applyFont="1" applyFill="1" applyBorder="1" applyAlignment="1" applyProtection="1">
      <alignment horizontal="left" vertical="top" wrapText="1" indent="1"/>
      <protection locked="0"/>
    </xf>
    <xf numFmtId="0" fontId="6" fillId="0" borderId="54" xfId="0" applyFont="1" applyFill="1" applyBorder="1" applyAlignment="1" applyProtection="1">
      <alignment horizontal="left" vertical="top" wrapText="1" indent="1"/>
      <protection locked="0"/>
    </xf>
    <xf numFmtId="0" fontId="6" fillId="0" borderId="0" xfId="0" applyFont="1" applyFill="1" applyBorder="1" applyAlignment="1" applyProtection="1">
      <alignment horizontal="left" vertical="top" wrapText="1" indent="1"/>
      <protection locked="0"/>
    </xf>
    <xf numFmtId="0" fontId="6" fillId="0" borderId="55" xfId="0" applyFont="1" applyFill="1" applyBorder="1" applyAlignment="1" applyProtection="1">
      <alignment horizontal="left" vertical="top" wrapText="1" indent="1"/>
      <protection locked="0"/>
    </xf>
    <xf numFmtId="0" fontId="6" fillId="0" borderId="51" xfId="0" applyFont="1" applyFill="1" applyBorder="1" applyAlignment="1" applyProtection="1">
      <alignment horizontal="left" vertical="top" wrapText="1" indent="1"/>
      <protection locked="0"/>
    </xf>
    <xf numFmtId="0" fontId="6" fillId="0" borderId="52" xfId="0" applyFont="1" applyFill="1" applyBorder="1" applyAlignment="1" applyProtection="1">
      <alignment horizontal="left" vertical="top" wrapText="1" indent="1"/>
      <protection locked="0"/>
    </xf>
    <xf numFmtId="0" fontId="6" fillId="0" borderId="53" xfId="0" applyFont="1" applyFill="1" applyBorder="1" applyAlignment="1" applyProtection="1">
      <alignment horizontal="left" vertical="top" wrapText="1" indent="1"/>
      <protection locked="0"/>
    </xf>
    <xf numFmtId="0" fontId="6" fillId="0" borderId="31" xfId="0" applyFont="1" applyFill="1" applyBorder="1" applyAlignment="1" applyProtection="1">
      <alignment horizontal="left" vertical="top" wrapText="1"/>
      <protection locked="0"/>
    </xf>
    <xf numFmtId="43" fontId="6" fillId="0" borderId="31" xfId="1" applyFont="1" applyFill="1" applyBorder="1" applyAlignment="1" applyProtection="1">
      <alignment horizontal="center" vertical="top"/>
      <protection locked="0"/>
    </xf>
    <xf numFmtId="0" fontId="6" fillId="0" borderId="34" xfId="0" applyFont="1" applyFill="1" applyBorder="1" applyAlignment="1" applyProtection="1">
      <alignment horizontal="left" vertical="top" wrapText="1"/>
      <protection locked="0"/>
    </xf>
    <xf numFmtId="0" fontId="6" fillId="0" borderId="35" xfId="0" applyFont="1" applyFill="1" applyBorder="1" applyAlignment="1" applyProtection="1">
      <alignment horizontal="left" vertical="top" wrapText="1"/>
      <protection locked="0"/>
    </xf>
    <xf numFmtId="0" fontId="6" fillId="4" borderId="19" xfId="0" applyFont="1" applyFill="1" applyBorder="1" applyAlignment="1" applyProtection="1">
      <alignment horizontal="left" vertical="top" wrapText="1" indent="1"/>
    </xf>
    <xf numFmtId="0" fontId="6" fillId="4" borderId="20" xfId="0" applyFont="1" applyFill="1" applyBorder="1" applyAlignment="1" applyProtection="1">
      <alignment horizontal="left" vertical="top" wrapText="1" indent="1"/>
    </xf>
    <xf numFmtId="0" fontId="6" fillId="4" borderId="3" xfId="0" applyFont="1" applyFill="1" applyBorder="1" applyAlignment="1" applyProtection="1">
      <alignment horizontal="left" vertical="top" wrapText="1" indent="1"/>
    </xf>
    <xf numFmtId="0" fontId="6" fillId="4" borderId="4" xfId="0" applyFont="1" applyFill="1" applyBorder="1" applyAlignment="1" applyProtection="1">
      <alignment horizontal="left" vertical="top" wrapText="1" indent="1"/>
    </xf>
    <xf numFmtId="0" fontId="6" fillId="4" borderId="5" xfId="0" applyFont="1" applyFill="1" applyBorder="1" applyAlignment="1" applyProtection="1">
      <alignment horizontal="left" vertical="top" wrapText="1" indent="1"/>
    </xf>
    <xf numFmtId="0" fontId="6" fillId="0" borderId="32" xfId="0" applyFont="1" applyFill="1" applyBorder="1" applyAlignment="1" applyProtection="1">
      <alignment horizontal="left" vertical="top" wrapText="1"/>
      <protection locked="0"/>
    </xf>
    <xf numFmtId="0" fontId="6" fillId="0" borderId="33" xfId="0" applyFont="1" applyFill="1" applyBorder="1" applyAlignment="1" applyProtection="1">
      <alignment horizontal="left" vertical="top" wrapText="1"/>
      <protection locked="0"/>
    </xf>
    <xf numFmtId="0" fontId="13" fillId="0" borderId="1" xfId="0" applyFont="1" applyFill="1" applyBorder="1" applyAlignment="1" applyProtection="1">
      <alignment horizontal="right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top" wrapText="1"/>
    </xf>
    <xf numFmtId="0" fontId="5" fillId="3" borderId="18" xfId="0" applyFont="1" applyFill="1" applyBorder="1" applyAlignment="1" applyProtection="1">
      <alignment horizontal="center" vertical="top" wrapText="1"/>
    </xf>
    <xf numFmtId="0" fontId="6" fillId="0" borderId="0" xfId="0" applyFont="1" applyFill="1" applyAlignment="1" applyProtection="1">
      <alignment horizontal="left" indent="7"/>
    </xf>
    <xf numFmtId="0" fontId="6" fillId="0" borderId="27" xfId="0" applyFont="1" applyFill="1" applyBorder="1" applyAlignment="1" applyProtection="1">
      <alignment horizontal="left" vertical="center" indent="1"/>
      <protection locked="0"/>
    </xf>
    <xf numFmtId="0" fontId="6" fillId="0" borderId="28" xfId="0" applyFont="1" applyFill="1" applyBorder="1" applyAlignment="1" applyProtection="1">
      <alignment horizontal="left" vertical="center" indent="1"/>
      <protection locked="0"/>
    </xf>
    <xf numFmtId="0" fontId="6" fillId="0" borderId="29" xfId="0" applyFont="1" applyFill="1" applyBorder="1" applyAlignment="1" applyProtection="1">
      <alignment horizontal="left" vertical="center" indent="1"/>
      <protection locked="0"/>
    </xf>
    <xf numFmtId="49" fontId="6" fillId="0" borderId="27" xfId="0" applyNumberFormat="1" applyFont="1" applyFill="1" applyBorder="1" applyAlignment="1" applyProtection="1">
      <alignment horizontal="left" vertical="center" indent="1"/>
      <protection locked="0"/>
    </xf>
    <xf numFmtId="49" fontId="6" fillId="0" borderId="28" xfId="0" applyNumberFormat="1" applyFont="1" applyFill="1" applyBorder="1" applyAlignment="1" applyProtection="1">
      <alignment horizontal="left" vertical="center" indent="1"/>
      <protection locked="0"/>
    </xf>
    <xf numFmtId="49" fontId="6" fillId="0" borderId="29" xfId="0" applyNumberFormat="1" applyFont="1" applyFill="1" applyBorder="1" applyAlignment="1" applyProtection="1">
      <alignment horizontal="left" vertical="center" inden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39</xdr:row>
          <xdr:rowOff>19050</xdr:rowOff>
        </xdr:from>
        <xdr:to>
          <xdr:col>0</xdr:col>
          <xdr:colOff>247650</xdr:colOff>
          <xdr:row>39</xdr:row>
          <xdr:rowOff>228600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40</xdr:row>
          <xdr:rowOff>19050</xdr:rowOff>
        </xdr:from>
        <xdr:to>
          <xdr:col>0</xdr:col>
          <xdr:colOff>247650</xdr:colOff>
          <xdr:row>40</xdr:row>
          <xdr:rowOff>228600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39</xdr:row>
          <xdr:rowOff>19050</xdr:rowOff>
        </xdr:from>
        <xdr:to>
          <xdr:col>0</xdr:col>
          <xdr:colOff>247650</xdr:colOff>
          <xdr:row>39</xdr:row>
          <xdr:rowOff>228600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40</xdr:row>
          <xdr:rowOff>19050</xdr:rowOff>
        </xdr:from>
        <xdr:to>
          <xdr:col>0</xdr:col>
          <xdr:colOff>247650</xdr:colOff>
          <xdr:row>40</xdr:row>
          <xdr:rowOff>228600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Q47"/>
  <sheetViews>
    <sheetView showGridLines="0" tabSelected="1" view="pageBreakPreview" zoomScaleNormal="100" zoomScaleSheetLayoutView="100" workbookViewId="0">
      <selection activeCell="J12" sqref="J12:J13"/>
    </sheetView>
  </sheetViews>
  <sheetFormatPr defaultColWidth="9" defaultRowHeight="20.25"/>
  <cols>
    <col min="1" max="1" width="4.5703125" style="1" customWidth="1"/>
    <col min="2" max="2" width="50.7109375" style="1" customWidth="1"/>
    <col min="3" max="3" width="6.5703125" style="1" customWidth="1"/>
    <col min="4" max="4" width="7.5703125" style="1" customWidth="1"/>
    <col min="5" max="5" width="20.5703125" style="1" customWidth="1"/>
    <col min="6" max="6" width="5.5703125" style="1" customWidth="1"/>
    <col min="7" max="7" width="25.5703125" style="1" customWidth="1"/>
    <col min="8" max="10" width="20.5703125" style="1" customWidth="1"/>
    <col min="11" max="16384" width="9" style="1"/>
  </cols>
  <sheetData>
    <row r="1" spans="1:17" ht="18.75" customHeight="1">
      <c r="A1" s="126"/>
      <c r="B1" s="126"/>
      <c r="C1" s="126"/>
      <c r="D1" s="126"/>
      <c r="E1" s="126"/>
      <c r="F1" s="126"/>
      <c r="G1" s="126"/>
      <c r="H1" s="126"/>
      <c r="I1" s="126"/>
      <c r="J1" s="126"/>
    </row>
    <row r="2" spans="1:17" ht="30" customHeight="1">
      <c r="A2" s="127" t="s">
        <v>52</v>
      </c>
      <c r="B2" s="128"/>
      <c r="C2" s="128"/>
      <c r="D2" s="128"/>
      <c r="E2" s="128"/>
      <c r="F2" s="128"/>
      <c r="G2" s="128"/>
      <c r="H2" s="128"/>
      <c r="I2" s="128"/>
      <c r="J2" s="128"/>
      <c r="K2" s="30"/>
      <c r="L2" s="30"/>
      <c r="M2" s="30"/>
      <c r="N2" s="30"/>
      <c r="O2" s="30"/>
      <c r="P2" s="30"/>
      <c r="Q2" s="30"/>
    </row>
    <row r="3" spans="1:17" ht="9.9499999999999993" customHeight="1" thickBot="1">
      <c r="A3" s="2"/>
      <c r="B3" s="2"/>
      <c r="C3" s="2"/>
      <c r="D3" s="2"/>
      <c r="E3" s="2"/>
    </row>
    <row r="4" spans="1:17" s="3" customFormat="1" ht="18.75" customHeight="1" thickTop="1" thickBot="1">
      <c r="A4" s="129" t="s">
        <v>0</v>
      </c>
      <c r="B4" s="130"/>
      <c r="C4" s="130"/>
      <c r="D4" s="130"/>
      <c r="E4" s="134"/>
      <c r="F4" s="135"/>
      <c r="G4" s="135"/>
      <c r="H4" s="135"/>
      <c r="I4" s="135"/>
      <c r="J4" s="136"/>
    </row>
    <row r="5" spans="1:17" s="3" customFormat="1" thickTop="1" thickBot="1">
      <c r="A5" s="129" t="s">
        <v>1</v>
      </c>
      <c r="B5" s="130"/>
      <c r="C5" s="130"/>
      <c r="D5" s="130"/>
      <c r="E5" s="137"/>
      <c r="F5" s="138"/>
      <c r="G5" s="139"/>
      <c r="H5" s="29" t="s">
        <v>40</v>
      </c>
      <c r="I5" s="35"/>
      <c r="J5" s="28" t="s">
        <v>39</v>
      </c>
    </row>
    <row r="6" spans="1:17" s="3" customFormat="1" ht="18.75" hidden="1">
      <c r="A6" s="133" t="s">
        <v>2</v>
      </c>
      <c r="B6" s="133"/>
      <c r="C6" s="133"/>
      <c r="D6" s="133"/>
      <c r="E6" s="133"/>
      <c r="F6" s="133"/>
      <c r="G6" s="133"/>
      <c r="H6" s="133"/>
      <c r="I6" s="133"/>
      <c r="J6" s="133"/>
    </row>
    <row r="7" spans="1:17" s="3" customFormat="1" ht="18.75" hidden="1">
      <c r="A7" s="133" t="s">
        <v>3</v>
      </c>
      <c r="B7" s="133"/>
      <c r="C7" s="133"/>
      <c r="D7" s="133"/>
      <c r="E7" s="133"/>
      <c r="F7" s="133"/>
      <c r="G7" s="133"/>
      <c r="H7" s="133"/>
      <c r="I7" s="133"/>
      <c r="J7" s="133"/>
    </row>
    <row r="8" spans="1:17" s="3" customFormat="1" ht="18.75" hidden="1">
      <c r="A8" s="133" t="s">
        <v>4</v>
      </c>
      <c r="B8" s="133"/>
      <c r="C8" s="133"/>
      <c r="D8" s="133"/>
      <c r="E8" s="133"/>
      <c r="F8" s="133"/>
      <c r="G8" s="133"/>
      <c r="H8" s="133"/>
      <c r="I8" s="133"/>
      <c r="J8" s="133"/>
    </row>
    <row r="9" spans="1:17" s="3" customFormat="1" ht="18.75" customHeight="1" thickTop="1">
      <c r="A9" s="4" t="s">
        <v>5</v>
      </c>
      <c r="B9" s="4"/>
      <c r="C9" s="4"/>
      <c r="D9" s="4"/>
    </row>
    <row r="10" spans="1:17" s="3" customFormat="1" ht="18.75" customHeight="1">
      <c r="A10" s="48" t="s">
        <v>6</v>
      </c>
      <c r="B10" s="49"/>
      <c r="C10" s="49"/>
      <c r="D10" s="49"/>
      <c r="E10" s="50"/>
      <c r="G10" s="48" t="s">
        <v>30</v>
      </c>
      <c r="H10" s="49"/>
      <c r="I10" s="49"/>
      <c r="J10" s="50"/>
    </row>
    <row r="11" spans="1:17" s="3" customFormat="1" ht="18.75" customHeight="1" thickBot="1">
      <c r="A11" s="95" t="s">
        <v>7</v>
      </c>
      <c r="B11" s="96"/>
      <c r="C11" s="96"/>
      <c r="D11" s="97"/>
      <c r="E11" s="16" t="s">
        <v>8</v>
      </c>
      <c r="G11" s="16" t="s">
        <v>9</v>
      </c>
      <c r="H11" s="131" t="s">
        <v>10</v>
      </c>
      <c r="I11" s="132"/>
      <c r="J11" s="16" t="s">
        <v>8</v>
      </c>
    </row>
    <row r="12" spans="1:17" s="3" customFormat="1" ht="18.75" customHeight="1" thickTop="1" thickBot="1">
      <c r="A12" s="51" t="s">
        <v>11</v>
      </c>
      <c r="B12" s="52"/>
      <c r="C12" s="52"/>
      <c r="D12" s="52"/>
      <c r="E12" s="26"/>
      <c r="G12" s="53" t="s">
        <v>12</v>
      </c>
      <c r="H12" s="124"/>
      <c r="I12" s="125"/>
      <c r="J12" s="55"/>
    </row>
    <row r="13" spans="1:17" s="3" customFormat="1" ht="18.75" customHeight="1" thickTop="1">
      <c r="A13" s="67" t="s">
        <v>13</v>
      </c>
      <c r="B13" s="68"/>
      <c r="C13" s="68"/>
      <c r="D13" s="69"/>
      <c r="E13" s="25">
        <f>+ROUND(IF(E12&lt;=100000000, E12*0.00125,IF(E12&lt;=500000000, (125000+((E12-100000000)*0.0025)), IF( E12&lt;=1000000000, (1125000+((E12-500000000)*0.005)), IF( E12&lt;=10000000000, (3625000+((E12-1000000000)*0.0075)), IF( E12&lt;=25000000000, (71125000+((E12-10000000000)*0.01)), IF( E12&lt;=50000000000, (221125000+((E12-25000000000)*0.0125)),IF(E12&gt;50000000000,(533625000+((E12-50000000000)*0.015))))))))),2)</f>
        <v>0</v>
      </c>
      <c r="G13" s="54"/>
      <c r="H13" s="65"/>
      <c r="I13" s="66"/>
      <c r="J13" s="56"/>
    </row>
    <row r="14" spans="1:17" s="3" customFormat="1" ht="18.75" customHeight="1">
      <c r="A14" s="70" t="s">
        <v>14</v>
      </c>
      <c r="B14" s="71"/>
      <c r="C14" s="71"/>
      <c r="D14" s="72"/>
      <c r="E14" s="6">
        <f>+ROUND(E13*7%,2)</f>
        <v>0</v>
      </c>
      <c r="G14" s="73" t="s">
        <v>12</v>
      </c>
      <c r="H14" s="81"/>
      <c r="I14" s="82"/>
      <c r="J14" s="75"/>
    </row>
    <row r="15" spans="1:17" s="3" customFormat="1" ht="18.75" customHeight="1" thickBot="1">
      <c r="A15" s="77" t="s">
        <v>15</v>
      </c>
      <c r="B15" s="78"/>
      <c r="C15" s="79"/>
      <c r="D15" s="80"/>
      <c r="E15" s="7">
        <f>+E13+E14</f>
        <v>0</v>
      </c>
      <c r="G15" s="74"/>
      <c r="H15" s="83"/>
      <c r="I15" s="84"/>
      <c r="J15" s="76"/>
    </row>
    <row r="16" spans="1:17" s="3" customFormat="1" ht="18.75" customHeight="1" thickTop="1" thickBot="1">
      <c r="A16" s="57" t="s">
        <v>27</v>
      </c>
      <c r="B16" s="58"/>
      <c r="C16" s="31"/>
      <c r="D16" s="23" t="s">
        <v>16</v>
      </c>
      <c r="E16" s="18">
        <f>IFERROR((ROUND(E13*1.5%,2)*C16),0)</f>
        <v>0</v>
      </c>
      <c r="G16" s="59" t="s">
        <v>12</v>
      </c>
      <c r="H16" s="63"/>
      <c r="I16" s="64"/>
      <c r="J16" s="60"/>
    </row>
    <row r="17" spans="1:10" s="3" customFormat="1" ht="18.75" customHeight="1" thickTop="1">
      <c r="A17" s="57" t="s">
        <v>17</v>
      </c>
      <c r="B17" s="58"/>
      <c r="C17" s="61"/>
      <c r="D17" s="62"/>
      <c r="E17" s="18">
        <f>+E15+E16</f>
        <v>0</v>
      </c>
      <c r="G17" s="54"/>
      <c r="H17" s="65"/>
      <c r="I17" s="66"/>
      <c r="J17" s="56"/>
    </row>
    <row r="18" spans="1:10" s="3" customFormat="1" ht="18.75" customHeight="1">
      <c r="A18" s="8"/>
      <c r="B18" s="8"/>
      <c r="C18" s="8"/>
      <c r="D18" s="8"/>
      <c r="E18" s="9"/>
      <c r="G18" s="73" t="s">
        <v>12</v>
      </c>
      <c r="H18" s="81"/>
      <c r="I18" s="82"/>
      <c r="J18" s="75"/>
    </row>
    <row r="19" spans="1:10" s="3" customFormat="1" ht="18.75" customHeight="1">
      <c r="A19" s="48" t="s">
        <v>19</v>
      </c>
      <c r="B19" s="49"/>
      <c r="C19" s="49"/>
      <c r="D19" s="49"/>
      <c r="E19" s="50"/>
      <c r="G19" s="74"/>
      <c r="H19" s="83"/>
      <c r="I19" s="84"/>
      <c r="J19" s="76"/>
    </row>
    <row r="20" spans="1:10" s="3" customFormat="1" ht="18.75" customHeight="1" thickBot="1">
      <c r="A20" s="95" t="s">
        <v>7</v>
      </c>
      <c r="B20" s="96"/>
      <c r="C20" s="96"/>
      <c r="D20" s="97"/>
      <c r="E20" s="16" t="s">
        <v>8</v>
      </c>
      <c r="G20" s="59" t="s">
        <v>12</v>
      </c>
      <c r="H20" s="63"/>
      <c r="I20" s="64"/>
      <c r="J20" s="60"/>
    </row>
    <row r="21" spans="1:10" s="3" customFormat="1" ht="18.75" customHeight="1" thickTop="1" thickBot="1">
      <c r="A21" s="51" t="s">
        <v>20</v>
      </c>
      <c r="B21" s="52"/>
      <c r="C21" s="52"/>
      <c r="D21" s="52"/>
      <c r="E21" s="26">
        <v>0</v>
      </c>
      <c r="G21" s="54"/>
      <c r="H21" s="65"/>
      <c r="I21" s="66"/>
      <c r="J21" s="56"/>
    </row>
    <row r="22" spans="1:10" s="3" customFormat="1" ht="18.75" customHeight="1" thickTop="1" thickBot="1">
      <c r="A22" s="119" t="s">
        <v>21</v>
      </c>
      <c r="B22" s="120"/>
      <c r="C22" s="120"/>
      <c r="D22" s="120"/>
      <c r="E22" s="26"/>
      <c r="G22" s="73" t="s">
        <v>12</v>
      </c>
      <c r="H22" s="81"/>
      <c r="I22" s="82"/>
      <c r="J22" s="75"/>
    </row>
    <row r="23" spans="1:10" s="3" customFormat="1" ht="18.75" customHeight="1" thickTop="1" thickBot="1">
      <c r="A23" s="121" t="s">
        <v>22</v>
      </c>
      <c r="B23" s="122"/>
      <c r="C23" s="122"/>
      <c r="D23" s="123"/>
      <c r="E23" s="34">
        <f>+E21+E22</f>
        <v>0</v>
      </c>
      <c r="G23" s="115"/>
      <c r="H23" s="117"/>
      <c r="I23" s="118"/>
      <c r="J23" s="116"/>
    </row>
    <row r="24" spans="1:10" s="3" customFormat="1" ht="18.75" customHeight="1" thickTop="1">
      <c r="A24" s="51" t="s">
        <v>13</v>
      </c>
      <c r="B24" s="52"/>
      <c r="C24" s="52"/>
      <c r="D24" s="91"/>
      <c r="E24" s="5">
        <f>+ROUND(IF(E23&lt;=100000000,E23* 0.00125,IF(E23&lt;=500000000, (125000+((E23-100000000)*0.0025)), IF(E23&lt;= 1000000000, (1125000+((E23-500000000)*0.005)), IF(E23&lt;= 10000000000, (3625000+((E23-1000000000)*0.0075)), IF(E23&lt;= 25000000000, (71125000+((E23-10000000000)*0.01)), IF(E23&lt;= 50000000000, (221125000+((E23-25000000000)*0.0125)),IF(E23&gt;50000000000,(533625000+((E23-50000000000)*0.015))))))))),2)</f>
        <v>0</v>
      </c>
      <c r="G24" s="103" t="s">
        <v>18</v>
      </c>
      <c r="H24" s="104"/>
      <c r="I24" s="105"/>
      <c r="J24" s="27">
        <f>+J12+J14+J16+J18+J20+J22</f>
        <v>0</v>
      </c>
    </row>
    <row r="25" spans="1:10" s="3" customFormat="1" ht="18.75" customHeight="1">
      <c r="A25" s="70" t="s">
        <v>14</v>
      </c>
      <c r="B25" s="71"/>
      <c r="C25" s="71"/>
      <c r="D25" s="72"/>
      <c r="E25" s="6">
        <f>+ROUND(E24*7%,2)</f>
        <v>0</v>
      </c>
      <c r="G25" s="10"/>
      <c r="H25" s="10"/>
      <c r="I25" s="10"/>
      <c r="J25" s="10"/>
    </row>
    <row r="26" spans="1:10" s="3" customFormat="1" ht="18.75" customHeight="1" thickBot="1">
      <c r="A26" s="77" t="s">
        <v>15</v>
      </c>
      <c r="B26" s="78"/>
      <c r="C26" s="79"/>
      <c r="D26" s="80"/>
      <c r="E26" s="7">
        <f>+E24+E25</f>
        <v>0</v>
      </c>
      <c r="G26" s="57" t="s">
        <v>28</v>
      </c>
      <c r="H26" s="58"/>
      <c r="I26" s="62"/>
      <c r="J26" s="19">
        <f>$E$12+$E$23+$E$32</f>
        <v>0</v>
      </c>
    </row>
    <row r="27" spans="1:10" s="3" customFormat="1" ht="18.75" customHeight="1" thickTop="1" thickBot="1">
      <c r="A27" s="57" t="s">
        <v>27</v>
      </c>
      <c r="B27" s="58"/>
      <c r="C27" s="31"/>
      <c r="D27" s="23" t="s">
        <v>16</v>
      </c>
      <c r="E27" s="18">
        <f>IFERROR((ROUND(E24*1.5%,2)*C27),0)</f>
        <v>0</v>
      </c>
      <c r="G27" s="98" t="s">
        <v>32</v>
      </c>
      <c r="H27" s="99"/>
      <c r="I27" s="100"/>
      <c r="J27" s="20">
        <f>$J$24+$J$26</f>
        <v>0</v>
      </c>
    </row>
    <row r="28" spans="1:10" s="3" customFormat="1" ht="18.75" customHeight="1" thickTop="1">
      <c r="A28" s="57" t="s">
        <v>17</v>
      </c>
      <c r="B28" s="58"/>
      <c r="C28" s="61"/>
      <c r="D28" s="62"/>
      <c r="E28" s="18">
        <f>+E26+E27</f>
        <v>0</v>
      </c>
      <c r="G28" s="101" t="s">
        <v>31</v>
      </c>
      <c r="H28" s="61"/>
      <c r="I28" s="102"/>
      <c r="J28" s="21"/>
    </row>
    <row r="29" spans="1:10" s="3" customFormat="1" ht="18.75" customHeight="1">
      <c r="G29" s="11"/>
      <c r="H29" s="11"/>
      <c r="I29" s="11"/>
      <c r="J29" s="12"/>
    </row>
    <row r="30" spans="1:10" s="3" customFormat="1" ht="18.75" customHeight="1" thickBot="1">
      <c r="A30" s="48" t="s">
        <v>24</v>
      </c>
      <c r="B30" s="49"/>
      <c r="C30" s="49"/>
      <c r="D30" s="49"/>
      <c r="E30" s="50"/>
      <c r="G30" s="92" t="s">
        <v>23</v>
      </c>
      <c r="H30" s="93"/>
      <c r="I30" s="93"/>
      <c r="J30" s="94"/>
    </row>
    <row r="31" spans="1:10" s="3" customFormat="1" ht="18.75" customHeight="1" thickTop="1" thickBot="1">
      <c r="A31" s="95" t="s">
        <v>7</v>
      </c>
      <c r="B31" s="96"/>
      <c r="C31" s="96"/>
      <c r="D31" s="97"/>
      <c r="E31" s="16" t="s">
        <v>8</v>
      </c>
      <c r="G31" s="106"/>
      <c r="H31" s="107"/>
      <c r="I31" s="107"/>
      <c r="J31" s="108"/>
    </row>
    <row r="32" spans="1:10" s="3" customFormat="1" ht="18.75" customHeight="1" thickTop="1" thickBot="1">
      <c r="A32" s="51" t="s">
        <v>25</v>
      </c>
      <c r="B32" s="52"/>
      <c r="C32" s="52"/>
      <c r="D32" s="52"/>
      <c r="E32" s="26"/>
      <c r="G32" s="109"/>
      <c r="H32" s="110"/>
      <c r="I32" s="110"/>
      <c r="J32" s="111"/>
    </row>
    <row r="33" spans="1:12" s="3" customFormat="1" ht="18.75" customHeight="1" thickTop="1" thickBot="1">
      <c r="A33" s="51" t="s">
        <v>13</v>
      </c>
      <c r="B33" s="52"/>
      <c r="C33" s="52"/>
      <c r="D33" s="91"/>
      <c r="E33" s="25">
        <f>+ROUND(IF(E32&lt;=100000000, E32*0.00125,IF(E32&lt;=500000000, (125000+((E32-100000000)*0.0025)), IF(E32&lt;=1000000000, (1125000+((E32-500000000)*0.005)), IF(E32&lt;=10000000000, (3625000+((E32-1000000000)*0.0075)), IF(E32&lt;=25000000000, (71125000+((E32-10000000000)*0.01)), IF(E32&lt;=50000000000, (221125000+((E32-25000000000)*0.0125)),IF(E32&gt;50000000000,(533625000+((E32-50000000000)*0.015))))))))),2)</f>
        <v>0</v>
      </c>
      <c r="G33" s="112"/>
      <c r="H33" s="113"/>
      <c r="I33" s="113"/>
      <c r="J33" s="114"/>
    </row>
    <row r="34" spans="1:12" s="3" customFormat="1" ht="18.75" customHeight="1" thickTop="1">
      <c r="A34" s="70" t="s">
        <v>14</v>
      </c>
      <c r="B34" s="71"/>
      <c r="C34" s="71"/>
      <c r="D34" s="72"/>
      <c r="E34" s="6">
        <f>+ROUND(E33*7%,2)</f>
        <v>0</v>
      </c>
      <c r="G34" s="88"/>
      <c r="H34" s="88"/>
      <c r="I34" s="88"/>
      <c r="J34" s="88"/>
    </row>
    <row r="35" spans="1:12" s="3" customFormat="1" ht="18.75" customHeight="1" thickBot="1">
      <c r="A35" s="77" t="s">
        <v>15</v>
      </c>
      <c r="B35" s="78"/>
      <c r="C35" s="79"/>
      <c r="D35" s="80"/>
      <c r="E35" s="7">
        <f>+E33+E34</f>
        <v>0</v>
      </c>
      <c r="G35" s="89" t="s">
        <v>41</v>
      </c>
      <c r="H35" s="89"/>
      <c r="I35" s="89"/>
      <c r="J35" s="89"/>
    </row>
    <row r="36" spans="1:12" s="3" customFormat="1" ht="18.75" customHeight="1" thickTop="1" thickBot="1">
      <c r="A36" s="57" t="s">
        <v>27</v>
      </c>
      <c r="B36" s="58"/>
      <c r="C36" s="31"/>
      <c r="D36" s="23" t="s">
        <v>16</v>
      </c>
      <c r="E36" s="18">
        <f>IFERROR((ROUND(E33*1.5%,2)*C36),0)</f>
        <v>0</v>
      </c>
      <c r="G36" s="47" t="s">
        <v>51</v>
      </c>
      <c r="H36" s="47"/>
      <c r="I36" s="47"/>
      <c r="J36" s="47"/>
    </row>
    <row r="37" spans="1:12" s="3" customFormat="1" ht="18.75" customHeight="1" thickTop="1">
      <c r="A37" s="57" t="s">
        <v>17</v>
      </c>
      <c r="B37" s="58"/>
      <c r="C37" s="61"/>
      <c r="D37" s="62"/>
      <c r="E37" s="18">
        <f>+E35+E36</f>
        <v>0</v>
      </c>
      <c r="G37" s="90"/>
      <c r="H37" s="90"/>
      <c r="I37" s="90"/>
      <c r="J37" s="90"/>
    </row>
    <row r="38" spans="1:12" s="3" customFormat="1" ht="18.75" customHeight="1">
      <c r="G38" s="47" t="s">
        <v>34</v>
      </c>
      <c r="H38" s="47"/>
      <c r="I38" s="47"/>
      <c r="J38" s="47"/>
    </row>
    <row r="39" spans="1:12" s="3" customFormat="1" ht="18.75" customHeight="1" thickBot="1">
      <c r="A39" s="85" t="s">
        <v>42</v>
      </c>
      <c r="B39" s="49"/>
      <c r="C39" s="86"/>
      <c r="D39" s="49"/>
      <c r="E39" s="87"/>
      <c r="G39" s="46" t="s">
        <v>35</v>
      </c>
      <c r="H39" s="46"/>
      <c r="I39" s="46"/>
      <c r="J39" s="46"/>
      <c r="K39" s="38"/>
      <c r="L39" s="38"/>
    </row>
    <row r="40" spans="1:12" s="3" customFormat="1" ht="18.75" customHeight="1" thickTop="1" thickBot="1">
      <c r="A40" s="32"/>
      <c r="B40" s="22" t="s">
        <v>33</v>
      </c>
      <c r="C40" s="36"/>
      <c r="D40" s="15" t="s">
        <v>29</v>
      </c>
      <c r="E40" s="36"/>
      <c r="G40" s="46" t="s">
        <v>36</v>
      </c>
      <c r="H40" s="46"/>
      <c r="I40" s="46"/>
      <c r="J40" s="46"/>
      <c r="K40" s="39"/>
      <c r="L40" s="39"/>
    </row>
    <row r="41" spans="1:12" s="3" customFormat="1" ht="18.75" customHeight="1" thickTop="1" thickBot="1">
      <c r="A41" s="33"/>
      <c r="B41" s="24" t="s">
        <v>43</v>
      </c>
      <c r="C41" s="13"/>
      <c r="D41" s="17"/>
      <c r="E41" s="14"/>
      <c r="G41" s="46" t="s">
        <v>37</v>
      </c>
      <c r="H41" s="46"/>
      <c r="I41" s="46"/>
      <c r="J41" s="46"/>
      <c r="K41" s="38"/>
      <c r="L41" s="38"/>
    </row>
    <row r="42" spans="1:12" s="3" customFormat="1" ht="18.75" customHeight="1" thickTop="1">
      <c r="A42" s="1"/>
      <c r="B42" s="1"/>
      <c r="C42" s="1"/>
      <c r="D42" s="1"/>
      <c r="E42" s="1"/>
      <c r="G42" s="46" t="s">
        <v>26</v>
      </c>
      <c r="H42" s="46"/>
      <c r="I42" s="46"/>
      <c r="J42" s="46"/>
      <c r="K42" s="37"/>
      <c r="L42" s="37"/>
    </row>
    <row r="43" spans="1:12" s="3" customFormat="1" ht="18.75" customHeight="1">
      <c r="A43" s="1"/>
      <c r="B43" s="1"/>
      <c r="C43" s="1"/>
      <c r="D43" s="1"/>
      <c r="E43" s="1"/>
      <c r="G43" s="47" t="s">
        <v>38</v>
      </c>
      <c r="H43" s="47"/>
      <c r="I43" s="47"/>
      <c r="J43" s="47"/>
      <c r="K43" s="37"/>
      <c r="L43" s="37"/>
    </row>
    <row r="44" spans="1:12" s="3" customFormat="1" ht="18.75" customHeight="1">
      <c r="A44" s="1"/>
      <c r="B44" s="1"/>
      <c r="C44" s="1"/>
      <c r="D44" s="1"/>
      <c r="E44" s="1"/>
      <c r="G44" s="47"/>
      <c r="H44" s="47"/>
      <c r="I44" s="47"/>
      <c r="J44" s="47"/>
      <c r="K44" s="37"/>
      <c r="L44" s="37"/>
    </row>
    <row r="45" spans="1:12">
      <c r="K45" s="37"/>
      <c r="L45" s="37"/>
    </row>
    <row r="46" spans="1:12">
      <c r="K46" s="38"/>
      <c r="L46" s="38"/>
    </row>
    <row r="47" spans="1:12">
      <c r="K47" s="38"/>
      <c r="L47" s="38"/>
    </row>
  </sheetData>
  <sheetProtection algorithmName="SHA-512" hashValue="pTWyHbwLjcpypMjQ9ZgJ7DYYYKhMXUsnFQMvLuvgo3wN4+KoRrS8wNNNyDPXMsPOjufwJ2TGOCTBIWkjiqGZhA==" saltValue="b8S6qE4CgF5FqbQeuhRamA==" spinCount="100000" sheet="1" scenarios="1"/>
  <mergeCells count="73">
    <mergeCell ref="A21:D21"/>
    <mergeCell ref="H12:I13"/>
    <mergeCell ref="H14:I15"/>
    <mergeCell ref="A11:D11"/>
    <mergeCell ref="A1:J1"/>
    <mergeCell ref="A2:J2"/>
    <mergeCell ref="A4:D4"/>
    <mergeCell ref="A5:D5"/>
    <mergeCell ref="H11:I11"/>
    <mergeCell ref="A6:J6"/>
    <mergeCell ref="A7:J7"/>
    <mergeCell ref="A8:J8"/>
    <mergeCell ref="A10:E10"/>
    <mergeCell ref="G10:J10"/>
    <mergeCell ref="E4:J4"/>
    <mergeCell ref="E5:G5"/>
    <mergeCell ref="A24:D24"/>
    <mergeCell ref="G18:G19"/>
    <mergeCell ref="J18:J19"/>
    <mergeCell ref="A25:D25"/>
    <mergeCell ref="A28:D28"/>
    <mergeCell ref="A26:D26"/>
    <mergeCell ref="G20:G21"/>
    <mergeCell ref="J20:J21"/>
    <mergeCell ref="G22:G23"/>
    <mergeCell ref="J22:J23"/>
    <mergeCell ref="A27:B27"/>
    <mergeCell ref="H20:I21"/>
    <mergeCell ref="H22:I23"/>
    <mergeCell ref="A22:D22"/>
    <mergeCell ref="A23:D23"/>
    <mergeCell ref="A20:D20"/>
    <mergeCell ref="G27:I27"/>
    <mergeCell ref="G28:I28"/>
    <mergeCell ref="G26:I26"/>
    <mergeCell ref="G24:I24"/>
    <mergeCell ref="G31:J33"/>
    <mergeCell ref="A32:D32"/>
    <mergeCell ref="A33:D33"/>
    <mergeCell ref="A34:D34"/>
    <mergeCell ref="G30:J30"/>
    <mergeCell ref="A35:D35"/>
    <mergeCell ref="A30:E30"/>
    <mergeCell ref="A31:D31"/>
    <mergeCell ref="A37:D37"/>
    <mergeCell ref="A39:E39"/>
    <mergeCell ref="G34:J34"/>
    <mergeCell ref="G35:J35"/>
    <mergeCell ref="G36:J36"/>
    <mergeCell ref="G37:J37"/>
    <mergeCell ref="G38:J38"/>
    <mergeCell ref="A36:B36"/>
    <mergeCell ref="G39:J39"/>
    <mergeCell ref="A19:E19"/>
    <mergeCell ref="A12:D12"/>
    <mergeCell ref="G12:G13"/>
    <mergeCell ref="J12:J13"/>
    <mergeCell ref="A16:B16"/>
    <mergeCell ref="G16:G17"/>
    <mergeCell ref="J16:J17"/>
    <mergeCell ref="A17:D17"/>
    <mergeCell ref="H16:I17"/>
    <mergeCell ref="A13:D13"/>
    <mergeCell ref="A14:D14"/>
    <mergeCell ref="G14:G15"/>
    <mergeCell ref="J14:J15"/>
    <mergeCell ref="A15:D15"/>
    <mergeCell ref="H18:I19"/>
    <mergeCell ref="G41:J41"/>
    <mergeCell ref="G42:J42"/>
    <mergeCell ref="G43:J43"/>
    <mergeCell ref="G44:J44"/>
    <mergeCell ref="G40:J40"/>
  </mergeCells>
  <printOptions horizontalCentered="1"/>
  <pageMargins left="0.27559055118110237" right="0.27559055118110237" top="0.11811023622047245" bottom="0.11811023622047245" header="0.31496062992125984" footer="0.11811023622047245"/>
  <pageSetup paperSize="9" scale="72" orientation="landscape" r:id="rId1"/>
  <headerFooter>
    <oddFooter>&amp;L&amp;"BrowalliaUPC,Regular"&amp;13&amp;K000000TC4_V.2_2564_W/O USO&amp;R&amp;"BrowalliaUPC,Regular"&amp;13หน้า 1 จาก 1</oddFooter>
  </headerFooter>
  <ignoredErrors>
    <ignoredError sqref="E36 E27 E1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43" r:id="rId4" name="Check Box 27">
              <controlPr defaultSize="0" autoFill="0" autoLine="0" autoPict="0">
                <anchor moveWithCells="1">
                  <from>
                    <xdr:col>0</xdr:col>
                    <xdr:colOff>57150</xdr:colOff>
                    <xdr:row>39</xdr:row>
                    <xdr:rowOff>19050</xdr:rowOff>
                  </from>
                  <to>
                    <xdr:col>0</xdr:col>
                    <xdr:colOff>247650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5" name="Check Box 30">
              <controlPr defaultSize="0" autoFill="0" autoLine="0" autoPict="0">
                <anchor moveWithCells="1">
                  <from>
                    <xdr:col>0</xdr:col>
                    <xdr:colOff>57150</xdr:colOff>
                    <xdr:row>40</xdr:row>
                    <xdr:rowOff>19050</xdr:rowOff>
                  </from>
                  <to>
                    <xdr:col>0</xdr:col>
                    <xdr:colOff>247650</xdr:colOff>
                    <xdr:row>40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Q47"/>
  <sheetViews>
    <sheetView showGridLines="0" view="pageBreakPreview" zoomScaleNormal="100" zoomScaleSheetLayoutView="100" workbookViewId="0">
      <selection activeCell="K38" sqref="K38"/>
    </sheetView>
  </sheetViews>
  <sheetFormatPr defaultColWidth="9" defaultRowHeight="20.25"/>
  <cols>
    <col min="1" max="1" width="4.5703125" style="1" customWidth="1"/>
    <col min="2" max="2" width="50.7109375" style="1" customWidth="1"/>
    <col min="3" max="3" width="6.5703125" style="1" customWidth="1"/>
    <col min="4" max="4" width="7.5703125" style="1" customWidth="1"/>
    <col min="5" max="5" width="20.5703125" style="1" customWidth="1"/>
    <col min="6" max="6" width="5.5703125" style="1" customWidth="1"/>
    <col min="7" max="7" width="25.5703125" style="1" customWidth="1"/>
    <col min="8" max="10" width="20.5703125" style="1" customWidth="1"/>
    <col min="11" max="16384" width="9" style="1"/>
  </cols>
  <sheetData>
    <row r="1" spans="1:17" ht="18.75" customHeight="1">
      <c r="A1" s="126"/>
      <c r="B1" s="126"/>
      <c r="C1" s="126"/>
      <c r="D1" s="126"/>
      <c r="E1" s="126"/>
      <c r="F1" s="126"/>
      <c r="G1" s="126"/>
      <c r="H1" s="126"/>
      <c r="I1" s="126"/>
      <c r="J1" s="126"/>
    </row>
    <row r="2" spans="1:17" ht="30" customHeight="1">
      <c r="A2" s="127" t="s">
        <v>52</v>
      </c>
      <c r="B2" s="128"/>
      <c r="C2" s="128"/>
      <c r="D2" s="128"/>
      <c r="E2" s="128"/>
      <c r="F2" s="128"/>
      <c r="G2" s="128"/>
      <c r="H2" s="128"/>
      <c r="I2" s="128"/>
      <c r="J2" s="128"/>
      <c r="K2" s="30"/>
      <c r="L2" s="30"/>
      <c r="M2" s="30"/>
      <c r="N2" s="30"/>
      <c r="O2" s="30"/>
      <c r="P2" s="30"/>
      <c r="Q2" s="30"/>
    </row>
    <row r="3" spans="1:17" ht="9.9499999999999993" customHeight="1" thickBot="1">
      <c r="A3" s="2"/>
      <c r="B3" s="2"/>
      <c r="C3" s="2"/>
      <c r="D3" s="2"/>
      <c r="E3" s="2"/>
    </row>
    <row r="4" spans="1:17" s="3" customFormat="1" ht="18.75" customHeight="1" thickTop="1" thickBot="1">
      <c r="A4" s="129" t="s">
        <v>0</v>
      </c>
      <c r="B4" s="130"/>
      <c r="C4" s="130"/>
      <c r="D4" s="130"/>
      <c r="E4" s="134" t="s">
        <v>53</v>
      </c>
      <c r="F4" s="135"/>
      <c r="G4" s="135"/>
      <c r="H4" s="135"/>
      <c r="I4" s="135"/>
      <c r="J4" s="136"/>
    </row>
    <row r="5" spans="1:17" s="3" customFormat="1" thickTop="1" thickBot="1">
      <c r="A5" s="129" t="s">
        <v>1</v>
      </c>
      <c r="B5" s="130"/>
      <c r="C5" s="130"/>
      <c r="D5" s="130"/>
      <c r="E5" s="137" t="s">
        <v>50</v>
      </c>
      <c r="F5" s="138"/>
      <c r="G5" s="139"/>
      <c r="H5" s="29" t="s">
        <v>40</v>
      </c>
      <c r="I5" s="35">
        <f>J27</f>
        <v>778445168.45000005</v>
      </c>
      <c r="J5" s="28" t="s">
        <v>39</v>
      </c>
    </row>
    <row r="6" spans="1:17" s="3" customFormat="1" ht="19.5" hidden="1" thickTop="1">
      <c r="A6" s="133" t="s">
        <v>2</v>
      </c>
      <c r="B6" s="133"/>
      <c r="C6" s="133"/>
      <c r="D6" s="133"/>
      <c r="E6" s="133"/>
      <c r="F6" s="133"/>
      <c r="G6" s="133"/>
      <c r="H6" s="133"/>
      <c r="I6" s="133"/>
      <c r="J6" s="133"/>
    </row>
    <row r="7" spans="1:17" s="3" customFormat="1" ht="19.5" hidden="1" thickTop="1">
      <c r="A7" s="133" t="s">
        <v>3</v>
      </c>
      <c r="B7" s="133"/>
      <c r="C7" s="133"/>
      <c r="D7" s="133"/>
      <c r="E7" s="133"/>
      <c r="F7" s="133"/>
      <c r="G7" s="133"/>
      <c r="H7" s="133"/>
      <c r="I7" s="133"/>
      <c r="J7" s="133"/>
    </row>
    <row r="8" spans="1:17" s="3" customFormat="1" ht="19.5" hidden="1" thickTop="1">
      <c r="A8" s="133" t="s">
        <v>4</v>
      </c>
      <c r="B8" s="133"/>
      <c r="C8" s="133"/>
      <c r="D8" s="133"/>
      <c r="E8" s="133"/>
      <c r="F8" s="133"/>
      <c r="G8" s="133"/>
      <c r="H8" s="133"/>
      <c r="I8" s="133"/>
      <c r="J8" s="133"/>
    </row>
    <row r="9" spans="1:17" s="3" customFormat="1" ht="18.75" customHeight="1" thickTop="1">
      <c r="A9" s="4" t="s">
        <v>5</v>
      </c>
      <c r="B9" s="4"/>
      <c r="C9" s="4"/>
      <c r="D9" s="4"/>
    </row>
    <row r="10" spans="1:17" s="3" customFormat="1" ht="18.75" customHeight="1">
      <c r="A10" s="48" t="s">
        <v>6</v>
      </c>
      <c r="B10" s="49"/>
      <c r="C10" s="49"/>
      <c r="D10" s="49"/>
      <c r="E10" s="50"/>
      <c r="G10" s="48" t="s">
        <v>30</v>
      </c>
      <c r="H10" s="49"/>
      <c r="I10" s="49"/>
      <c r="J10" s="50"/>
    </row>
    <row r="11" spans="1:17" s="3" customFormat="1" ht="18.75" customHeight="1" thickBot="1">
      <c r="A11" s="95" t="s">
        <v>7</v>
      </c>
      <c r="B11" s="96"/>
      <c r="C11" s="96"/>
      <c r="D11" s="97"/>
      <c r="E11" s="16" t="s">
        <v>8</v>
      </c>
      <c r="G11" s="16" t="s">
        <v>9</v>
      </c>
      <c r="H11" s="131" t="s">
        <v>10</v>
      </c>
      <c r="I11" s="132"/>
      <c r="J11" s="16" t="s">
        <v>8</v>
      </c>
    </row>
    <row r="12" spans="1:17" s="3" customFormat="1" ht="18.75" customHeight="1" thickTop="1" thickBot="1">
      <c r="A12" s="51" t="s">
        <v>11</v>
      </c>
      <c r="B12" s="52"/>
      <c r="C12" s="52"/>
      <c r="D12" s="52"/>
      <c r="E12" s="26">
        <v>45000000</v>
      </c>
      <c r="G12" s="53" t="s">
        <v>44</v>
      </c>
      <c r="H12" s="124" t="s">
        <v>47</v>
      </c>
      <c r="I12" s="125"/>
      <c r="J12" s="55">
        <v>100545168.45</v>
      </c>
    </row>
    <row r="13" spans="1:17" s="3" customFormat="1" ht="18.75" customHeight="1" thickTop="1">
      <c r="A13" s="67" t="s">
        <v>13</v>
      </c>
      <c r="B13" s="68"/>
      <c r="C13" s="68"/>
      <c r="D13" s="69"/>
      <c r="E13" s="25">
        <f>+ROUND(IF(E12&lt;=100000000, E12*0.00125,IF(E12&lt;=500000000, (125000+((E12-100000000)*0.0025)), IF( E12&lt;=1000000000, (1125000+((E12-500000000)*0.005)), IF( E12&lt;=10000000000, (3625000+((E12-1000000000)*0.0075)), IF( E12&lt;=25000000000, (71125000+((E12-10000000000)*0.01)), IF( E12&lt;=50000000000, (221125000+((E12-25000000000)*0.0125)),IF(E12&gt;50000000000,(533625000+((E12-50000000000)*0.015))))))))),2)</f>
        <v>56250</v>
      </c>
      <c r="G13" s="54"/>
      <c r="H13" s="65"/>
      <c r="I13" s="66"/>
      <c r="J13" s="56"/>
    </row>
    <row r="14" spans="1:17" s="3" customFormat="1" ht="18.75" customHeight="1">
      <c r="A14" s="70" t="s">
        <v>14</v>
      </c>
      <c r="B14" s="71"/>
      <c r="C14" s="71"/>
      <c r="D14" s="72"/>
      <c r="E14" s="6">
        <f>+ROUND(E13*7%,2)</f>
        <v>3937.5</v>
      </c>
      <c r="G14" s="73" t="s">
        <v>45</v>
      </c>
      <c r="H14" s="81" t="s">
        <v>48</v>
      </c>
      <c r="I14" s="82"/>
      <c r="J14" s="75">
        <v>72000000</v>
      </c>
    </row>
    <row r="15" spans="1:17" s="3" customFormat="1" ht="18.75" customHeight="1" thickBot="1">
      <c r="A15" s="77" t="s">
        <v>15</v>
      </c>
      <c r="B15" s="78"/>
      <c r="C15" s="79"/>
      <c r="D15" s="80"/>
      <c r="E15" s="7">
        <f>+E13+E14</f>
        <v>60187.5</v>
      </c>
      <c r="G15" s="74"/>
      <c r="H15" s="83"/>
      <c r="I15" s="84"/>
      <c r="J15" s="76"/>
    </row>
    <row r="16" spans="1:17" s="3" customFormat="1" ht="18.75" customHeight="1" thickTop="1" thickBot="1">
      <c r="A16" s="57" t="s">
        <v>27</v>
      </c>
      <c r="B16" s="58"/>
      <c r="C16" s="31">
        <v>2</v>
      </c>
      <c r="D16" s="42" t="s">
        <v>16</v>
      </c>
      <c r="E16" s="18">
        <f>IFERROR((ROUND(E13*1.5%,2)*C16),0)</f>
        <v>1687.5</v>
      </c>
      <c r="G16" s="59" t="s">
        <v>46</v>
      </c>
      <c r="H16" s="63" t="s">
        <v>49</v>
      </c>
      <c r="I16" s="64"/>
      <c r="J16" s="60">
        <v>900000</v>
      </c>
    </row>
    <row r="17" spans="1:10" s="3" customFormat="1" ht="18.75" customHeight="1" thickTop="1">
      <c r="A17" s="57" t="s">
        <v>17</v>
      </c>
      <c r="B17" s="58"/>
      <c r="C17" s="61"/>
      <c r="D17" s="62"/>
      <c r="E17" s="18">
        <f>+E15+E16</f>
        <v>61875</v>
      </c>
      <c r="G17" s="54"/>
      <c r="H17" s="65"/>
      <c r="I17" s="66"/>
      <c r="J17" s="56"/>
    </row>
    <row r="18" spans="1:10" s="3" customFormat="1" ht="18.75" customHeight="1">
      <c r="A18" s="8"/>
      <c r="B18" s="8"/>
      <c r="C18" s="8"/>
      <c r="D18" s="8"/>
      <c r="E18" s="9"/>
      <c r="G18" s="73" t="s">
        <v>12</v>
      </c>
      <c r="H18" s="81"/>
      <c r="I18" s="82"/>
      <c r="J18" s="75"/>
    </row>
    <row r="19" spans="1:10" s="3" customFormat="1" ht="18.75" customHeight="1">
      <c r="A19" s="48" t="s">
        <v>19</v>
      </c>
      <c r="B19" s="49"/>
      <c r="C19" s="49"/>
      <c r="D19" s="49"/>
      <c r="E19" s="50"/>
      <c r="G19" s="74"/>
      <c r="H19" s="83"/>
      <c r="I19" s="84"/>
      <c r="J19" s="76"/>
    </row>
    <row r="20" spans="1:10" s="3" customFormat="1" ht="18.75" customHeight="1" thickBot="1">
      <c r="A20" s="95" t="s">
        <v>7</v>
      </c>
      <c r="B20" s="96"/>
      <c r="C20" s="96"/>
      <c r="D20" s="97"/>
      <c r="E20" s="16" t="s">
        <v>8</v>
      </c>
      <c r="G20" s="59" t="s">
        <v>12</v>
      </c>
      <c r="H20" s="63"/>
      <c r="I20" s="64"/>
      <c r="J20" s="60"/>
    </row>
    <row r="21" spans="1:10" s="3" customFormat="1" ht="18.75" customHeight="1" thickTop="1" thickBot="1">
      <c r="A21" s="51" t="s">
        <v>20</v>
      </c>
      <c r="B21" s="52"/>
      <c r="C21" s="52"/>
      <c r="D21" s="52"/>
      <c r="E21" s="26">
        <v>50000000</v>
      </c>
      <c r="G21" s="54"/>
      <c r="H21" s="65"/>
      <c r="I21" s="66"/>
      <c r="J21" s="56"/>
    </row>
    <row r="22" spans="1:10" s="3" customFormat="1" ht="18.75" customHeight="1" thickTop="1" thickBot="1">
      <c r="A22" s="119" t="s">
        <v>21</v>
      </c>
      <c r="B22" s="120"/>
      <c r="C22" s="120"/>
      <c r="D22" s="120"/>
      <c r="E22" s="26">
        <v>10000000</v>
      </c>
      <c r="G22" s="73" t="s">
        <v>12</v>
      </c>
      <c r="H22" s="81"/>
      <c r="I22" s="82"/>
      <c r="J22" s="75"/>
    </row>
    <row r="23" spans="1:10" s="3" customFormat="1" ht="18.75" customHeight="1" thickTop="1" thickBot="1">
      <c r="A23" s="121" t="s">
        <v>22</v>
      </c>
      <c r="B23" s="122"/>
      <c r="C23" s="122"/>
      <c r="D23" s="123"/>
      <c r="E23" s="34">
        <f>+E21+E22</f>
        <v>60000000</v>
      </c>
      <c r="G23" s="115"/>
      <c r="H23" s="117"/>
      <c r="I23" s="118"/>
      <c r="J23" s="116"/>
    </row>
    <row r="24" spans="1:10" s="3" customFormat="1" ht="18.75" customHeight="1" thickTop="1">
      <c r="A24" s="51" t="s">
        <v>13</v>
      </c>
      <c r="B24" s="52"/>
      <c r="C24" s="52"/>
      <c r="D24" s="91"/>
      <c r="E24" s="5">
        <f>+ROUND(IF(E23&lt;=100000000,E23* 0.00125,IF(E23&lt;=500000000, (125000+((E23-100000000)*0.0025)), IF(E23&lt;= 1000000000, (1125000+((E23-500000000)*0.005)), IF(E23&lt;= 10000000000, (3625000+((E23-1000000000)*0.0075)), IF(E23&lt;= 25000000000, (71125000+((E23-10000000000)*0.01)), IF(E23&lt;= 50000000000, (221125000+((E23-25000000000)*0.0125)),IF(E23&gt;50000000000,(533625000+((E23-50000000000)*0.015))))))))),2)</f>
        <v>75000</v>
      </c>
      <c r="G24" s="103" t="s">
        <v>18</v>
      </c>
      <c r="H24" s="104"/>
      <c r="I24" s="105"/>
      <c r="J24" s="27">
        <f>+J12+J14+J16+J18+J20+J22</f>
        <v>173445168.44999999</v>
      </c>
    </row>
    <row r="25" spans="1:10" s="3" customFormat="1" ht="18.75" customHeight="1">
      <c r="A25" s="70" t="s">
        <v>14</v>
      </c>
      <c r="B25" s="71"/>
      <c r="C25" s="71"/>
      <c r="D25" s="72"/>
      <c r="E25" s="6">
        <f>+ROUND(E24*7%,2)</f>
        <v>5250</v>
      </c>
      <c r="G25" s="10"/>
      <c r="H25" s="10"/>
      <c r="I25" s="10"/>
      <c r="J25" s="10"/>
    </row>
    <row r="26" spans="1:10" s="3" customFormat="1" ht="18.75" customHeight="1" thickBot="1">
      <c r="A26" s="77" t="s">
        <v>15</v>
      </c>
      <c r="B26" s="78"/>
      <c r="C26" s="79"/>
      <c r="D26" s="80"/>
      <c r="E26" s="7">
        <f>+E24+E25</f>
        <v>80250</v>
      </c>
      <c r="G26" s="57" t="s">
        <v>28</v>
      </c>
      <c r="H26" s="58"/>
      <c r="I26" s="62"/>
      <c r="J26" s="19">
        <f>$E$12+$E$23+$E$32</f>
        <v>605000000</v>
      </c>
    </row>
    <row r="27" spans="1:10" s="3" customFormat="1" ht="18.75" customHeight="1" thickTop="1" thickBot="1">
      <c r="A27" s="57" t="s">
        <v>27</v>
      </c>
      <c r="B27" s="58"/>
      <c r="C27" s="31">
        <v>2</v>
      </c>
      <c r="D27" s="42" t="s">
        <v>16</v>
      </c>
      <c r="E27" s="18">
        <f>IFERROR((ROUND(E24*1.5%,2)*C27),0)</f>
        <v>2250</v>
      </c>
      <c r="G27" s="98" t="s">
        <v>32</v>
      </c>
      <c r="H27" s="99"/>
      <c r="I27" s="100"/>
      <c r="J27" s="20">
        <f>$J$24+$J$26</f>
        <v>778445168.45000005</v>
      </c>
    </row>
    <row r="28" spans="1:10" s="3" customFormat="1" ht="18.75" customHeight="1" thickTop="1">
      <c r="A28" s="57" t="s">
        <v>17</v>
      </c>
      <c r="B28" s="58"/>
      <c r="C28" s="61"/>
      <c r="D28" s="62"/>
      <c r="E28" s="18">
        <f>+E26+E27</f>
        <v>82500</v>
      </c>
      <c r="G28" s="101" t="s">
        <v>31</v>
      </c>
      <c r="H28" s="61"/>
      <c r="I28" s="102"/>
      <c r="J28" s="21"/>
    </row>
    <row r="29" spans="1:10" s="3" customFormat="1" ht="18.75" customHeight="1">
      <c r="G29" s="11"/>
      <c r="H29" s="11"/>
      <c r="I29" s="11"/>
      <c r="J29" s="12"/>
    </row>
    <row r="30" spans="1:10" s="3" customFormat="1" ht="18.75" customHeight="1" thickBot="1">
      <c r="A30" s="48" t="s">
        <v>24</v>
      </c>
      <c r="B30" s="49"/>
      <c r="C30" s="49"/>
      <c r="D30" s="49"/>
      <c r="E30" s="50"/>
      <c r="G30" s="92" t="s">
        <v>23</v>
      </c>
      <c r="H30" s="93"/>
      <c r="I30" s="93"/>
      <c r="J30" s="94"/>
    </row>
    <row r="31" spans="1:10" s="3" customFormat="1" ht="18.75" customHeight="1" thickTop="1" thickBot="1">
      <c r="A31" s="95" t="s">
        <v>7</v>
      </c>
      <c r="B31" s="96"/>
      <c r="C31" s="96"/>
      <c r="D31" s="97"/>
      <c r="E31" s="16" t="s">
        <v>8</v>
      </c>
      <c r="G31" s="106"/>
      <c r="H31" s="107"/>
      <c r="I31" s="107"/>
      <c r="J31" s="108"/>
    </row>
    <row r="32" spans="1:10" s="3" customFormat="1" ht="18.75" customHeight="1" thickTop="1" thickBot="1">
      <c r="A32" s="51" t="s">
        <v>25</v>
      </c>
      <c r="B32" s="52"/>
      <c r="C32" s="52"/>
      <c r="D32" s="52"/>
      <c r="E32" s="26">
        <v>500000000</v>
      </c>
      <c r="G32" s="109"/>
      <c r="H32" s="110"/>
      <c r="I32" s="110"/>
      <c r="J32" s="111"/>
    </row>
    <row r="33" spans="1:12" s="3" customFormat="1" ht="18.75" customHeight="1" thickTop="1" thickBot="1">
      <c r="A33" s="51" t="s">
        <v>13</v>
      </c>
      <c r="B33" s="52"/>
      <c r="C33" s="52"/>
      <c r="D33" s="91"/>
      <c r="E33" s="25">
        <f>+ROUND(IF(E32&lt;=100000000, E32*0.00125,IF(E32&lt;=500000000, (125000+((E32-100000000)*0.0025)), IF(E32&lt;=1000000000, (1125000+((E32-500000000)*0.005)), IF(E32&lt;=10000000000, (3625000+((E32-1000000000)*0.0075)), IF(E32&lt;=25000000000, (71125000+((E32-10000000000)*0.01)), IF(E32&lt;=50000000000, (221125000+((E32-25000000000)*0.0125)),IF(E32&gt;50000000000,(533625000+((E32-50000000000)*0.015))))))))),2)</f>
        <v>1125000</v>
      </c>
      <c r="G33" s="112"/>
      <c r="H33" s="113"/>
      <c r="I33" s="113"/>
      <c r="J33" s="114"/>
    </row>
    <row r="34" spans="1:12" s="3" customFormat="1" ht="18.75" customHeight="1" thickTop="1">
      <c r="A34" s="70" t="s">
        <v>14</v>
      </c>
      <c r="B34" s="71"/>
      <c r="C34" s="71"/>
      <c r="D34" s="72"/>
      <c r="E34" s="6">
        <f>+ROUND(E33*7%,2)</f>
        <v>78750</v>
      </c>
      <c r="G34" s="88"/>
      <c r="H34" s="88"/>
      <c r="I34" s="88"/>
      <c r="J34" s="88"/>
    </row>
    <row r="35" spans="1:12" s="3" customFormat="1" ht="18.75" customHeight="1" thickBot="1">
      <c r="A35" s="77" t="s">
        <v>15</v>
      </c>
      <c r="B35" s="78"/>
      <c r="C35" s="79"/>
      <c r="D35" s="80"/>
      <c r="E35" s="7">
        <f>+E33+E34</f>
        <v>1203750</v>
      </c>
      <c r="G35" s="89" t="s">
        <v>41</v>
      </c>
      <c r="H35" s="89"/>
      <c r="I35" s="89"/>
      <c r="J35" s="89"/>
    </row>
    <row r="36" spans="1:12" s="3" customFormat="1" ht="18.75" customHeight="1" thickTop="1" thickBot="1">
      <c r="A36" s="57" t="s">
        <v>27</v>
      </c>
      <c r="B36" s="58"/>
      <c r="C36" s="31">
        <v>2</v>
      </c>
      <c r="D36" s="42" t="s">
        <v>16</v>
      </c>
      <c r="E36" s="18">
        <f>IFERROR((ROUND(E33*1.5%,2)*C36),0)</f>
        <v>33750</v>
      </c>
      <c r="G36" s="47" t="s">
        <v>51</v>
      </c>
      <c r="H36" s="47"/>
      <c r="I36" s="47"/>
      <c r="J36" s="47"/>
    </row>
    <row r="37" spans="1:12" s="3" customFormat="1" ht="18.75" customHeight="1" thickTop="1">
      <c r="A37" s="57" t="s">
        <v>17</v>
      </c>
      <c r="B37" s="58"/>
      <c r="C37" s="61"/>
      <c r="D37" s="62"/>
      <c r="E37" s="18">
        <f>+E35+E36</f>
        <v>1237500</v>
      </c>
      <c r="G37" s="90"/>
      <c r="H37" s="90"/>
      <c r="I37" s="90"/>
      <c r="J37" s="90"/>
    </row>
    <row r="38" spans="1:12" s="3" customFormat="1" ht="18.75" customHeight="1">
      <c r="G38" s="47" t="s">
        <v>34</v>
      </c>
      <c r="H38" s="47"/>
      <c r="I38" s="47"/>
      <c r="J38" s="47"/>
    </row>
    <row r="39" spans="1:12" s="3" customFormat="1" ht="18.75" customHeight="1" thickBot="1">
      <c r="A39" s="85" t="s">
        <v>42</v>
      </c>
      <c r="B39" s="49"/>
      <c r="C39" s="86"/>
      <c r="D39" s="49"/>
      <c r="E39" s="87"/>
      <c r="G39" s="46" t="s">
        <v>35</v>
      </c>
      <c r="H39" s="46"/>
      <c r="I39" s="46"/>
      <c r="J39" s="46"/>
      <c r="K39" s="43"/>
      <c r="L39" s="43"/>
    </row>
    <row r="40" spans="1:12" s="3" customFormat="1" ht="18.75" customHeight="1" thickTop="1" thickBot="1">
      <c r="A40" s="32"/>
      <c r="B40" s="40" t="s">
        <v>33</v>
      </c>
      <c r="C40" s="36">
        <v>19</v>
      </c>
      <c r="D40" s="15" t="s">
        <v>29</v>
      </c>
      <c r="E40" s="36">
        <v>54</v>
      </c>
      <c r="G40" s="46" t="s">
        <v>36</v>
      </c>
      <c r="H40" s="46"/>
      <c r="I40" s="46"/>
      <c r="J40" s="46"/>
      <c r="K40" s="44"/>
      <c r="L40" s="44"/>
    </row>
    <row r="41" spans="1:12" s="3" customFormat="1" ht="18.75" customHeight="1" thickTop="1" thickBot="1">
      <c r="A41" s="33"/>
      <c r="B41" s="41" t="s">
        <v>43</v>
      </c>
      <c r="C41" s="13"/>
      <c r="D41" s="17"/>
      <c r="E41" s="14"/>
      <c r="G41" s="46" t="s">
        <v>37</v>
      </c>
      <c r="H41" s="46"/>
      <c r="I41" s="46"/>
      <c r="J41" s="46"/>
      <c r="K41" s="43"/>
      <c r="L41" s="43"/>
    </row>
    <row r="42" spans="1:12" s="3" customFormat="1" ht="18.75" customHeight="1" thickTop="1">
      <c r="A42" s="1"/>
      <c r="B42" s="1"/>
      <c r="C42" s="1"/>
      <c r="D42" s="1"/>
      <c r="E42" s="1"/>
      <c r="G42" s="46" t="s">
        <v>26</v>
      </c>
      <c r="H42" s="46"/>
      <c r="I42" s="46"/>
      <c r="J42" s="46"/>
      <c r="K42" s="45"/>
      <c r="L42" s="45"/>
    </row>
    <row r="43" spans="1:12" s="3" customFormat="1" ht="18.75" customHeight="1">
      <c r="A43" s="1"/>
      <c r="B43" s="1"/>
      <c r="C43" s="1"/>
      <c r="D43" s="1"/>
      <c r="E43" s="1"/>
      <c r="G43" s="47" t="s">
        <v>38</v>
      </c>
      <c r="H43" s="47"/>
      <c r="I43" s="47"/>
      <c r="J43" s="47"/>
      <c r="K43" s="45"/>
      <c r="L43" s="45"/>
    </row>
    <row r="44" spans="1:12" s="3" customFormat="1" ht="18.75" customHeight="1">
      <c r="A44" s="1"/>
      <c r="B44" s="1"/>
      <c r="C44" s="1"/>
      <c r="D44" s="1"/>
      <c r="E44" s="1"/>
      <c r="G44" s="47"/>
      <c r="H44" s="47"/>
      <c r="I44" s="47"/>
      <c r="J44" s="47"/>
      <c r="K44" s="45"/>
      <c r="L44" s="45"/>
    </row>
    <row r="45" spans="1:12">
      <c r="K45" s="45"/>
      <c r="L45" s="45"/>
    </row>
    <row r="46" spans="1:12">
      <c r="K46" s="43"/>
      <c r="L46" s="43"/>
    </row>
    <row r="47" spans="1:12">
      <c r="K47" s="43"/>
      <c r="L47" s="43"/>
    </row>
  </sheetData>
  <sheetProtection algorithmName="SHA-512" hashValue="TzJgwEJWglyy3kyPo+0dA5Z0wBtk2TewMNRveacvVzVPoyCUO3BIQXmblMJ0Itf/0x8K6lVcrVSXNZZ8oMqOmw==" saltValue="I8kJ0tDO3HBdErO9kFOkSQ==" spinCount="100000" sheet="1" objects="1" scenarios="1"/>
  <mergeCells count="73">
    <mergeCell ref="G41:J41"/>
    <mergeCell ref="G42:J42"/>
    <mergeCell ref="G43:J43"/>
    <mergeCell ref="G44:J44"/>
    <mergeCell ref="A37:D37"/>
    <mergeCell ref="G37:J37"/>
    <mergeCell ref="G38:J38"/>
    <mergeCell ref="A39:E39"/>
    <mergeCell ref="G39:J39"/>
    <mergeCell ref="G40:J40"/>
    <mergeCell ref="A34:D34"/>
    <mergeCell ref="G34:J34"/>
    <mergeCell ref="A35:D35"/>
    <mergeCell ref="G35:J35"/>
    <mergeCell ref="A36:B36"/>
    <mergeCell ref="G36:J36"/>
    <mergeCell ref="A28:D28"/>
    <mergeCell ref="G28:I28"/>
    <mergeCell ref="A30:E30"/>
    <mergeCell ref="G30:J30"/>
    <mergeCell ref="A31:D31"/>
    <mergeCell ref="G31:J33"/>
    <mergeCell ref="A32:D32"/>
    <mergeCell ref="A33:D33"/>
    <mergeCell ref="A27:B27"/>
    <mergeCell ref="G27:I27"/>
    <mergeCell ref="A20:D20"/>
    <mergeCell ref="G20:G21"/>
    <mergeCell ref="H20:I21"/>
    <mergeCell ref="A24:D24"/>
    <mergeCell ref="G24:I24"/>
    <mergeCell ref="A25:D25"/>
    <mergeCell ref="A26:D26"/>
    <mergeCell ref="G26:I26"/>
    <mergeCell ref="A22:D22"/>
    <mergeCell ref="G22:G23"/>
    <mergeCell ref="H22:I23"/>
    <mergeCell ref="J22:J23"/>
    <mergeCell ref="A23:D23"/>
    <mergeCell ref="H16:I17"/>
    <mergeCell ref="J16:J17"/>
    <mergeCell ref="A17:D17"/>
    <mergeCell ref="J20:J21"/>
    <mergeCell ref="A21:D21"/>
    <mergeCell ref="G18:G19"/>
    <mergeCell ref="H18:I19"/>
    <mergeCell ref="J18:J19"/>
    <mergeCell ref="A19:E19"/>
    <mergeCell ref="A12:D12"/>
    <mergeCell ref="G12:G13"/>
    <mergeCell ref="H12:I13"/>
    <mergeCell ref="J12:J13"/>
    <mergeCell ref="A13:D13"/>
    <mergeCell ref="A14:D14"/>
    <mergeCell ref="G14:G15"/>
    <mergeCell ref="H14:I15"/>
    <mergeCell ref="J14:J15"/>
    <mergeCell ref="A15:D15"/>
    <mergeCell ref="A16:B16"/>
    <mergeCell ref="G16:G17"/>
    <mergeCell ref="A11:D11"/>
    <mergeCell ref="H11:I11"/>
    <mergeCell ref="A1:J1"/>
    <mergeCell ref="A2:J2"/>
    <mergeCell ref="A4:D4"/>
    <mergeCell ref="E4:J4"/>
    <mergeCell ref="A5:D5"/>
    <mergeCell ref="E5:G5"/>
    <mergeCell ref="A6:J6"/>
    <mergeCell ref="A7:J7"/>
    <mergeCell ref="A8:J8"/>
    <mergeCell ref="A10:E10"/>
    <mergeCell ref="G10:J10"/>
  </mergeCells>
  <printOptions horizontalCentered="1"/>
  <pageMargins left="0.27559055118110237" right="0.27559055118110237" top="0.11811023622047245" bottom="0.11811023622047245" header="0.31496062992125984" footer="0.11811023622047245"/>
  <pageSetup paperSize="9" scale="72" orientation="landscape" r:id="rId1"/>
  <headerFooter>
    <oddFooter>&amp;L&amp;"BrowalliaUPC,Regular"&amp;13&amp;K000000TC4_V.2_2564_W/O USO&amp;R&amp;"BrowalliaUPC,Regular"&amp;13หน้า 1 จาก 1</oddFooter>
  </headerFooter>
  <ignoredErrors>
    <ignoredError sqref="I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0</xdr:col>
                    <xdr:colOff>57150</xdr:colOff>
                    <xdr:row>39</xdr:row>
                    <xdr:rowOff>19050</xdr:rowOff>
                  </from>
                  <to>
                    <xdr:col>0</xdr:col>
                    <xdr:colOff>247650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0</xdr:col>
                    <xdr:colOff>57150</xdr:colOff>
                    <xdr:row>40</xdr:row>
                    <xdr:rowOff>19050</xdr:rowOff>
                  </from>
                  <to>
                    <xdr:col>0</xdr:col>
                    <xdr:colOff>247650</xdr:colOff>
                    <xdr:row>40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License Fee </vt:lpstr>
      <vt:lpstr>ตัวอย่างหน้า License Fee</vt:lpstr>
      <vt:lpstr>'License Fee '!Print_Area</vt:lpstr>
      <vt:lpstr>'ตัวอย่างหน้า License Fee'!Print_Area</vt:lpstr>
    </vt:vector>
  </TitlesOfParts>
  <Company>NBTC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กนกวรรณ นิ่มเงิน</dc:creator>
  <cp:lastModifiedBy>นฤมล รอยลาภเจริญพร</cp:lastModifiedBy>
  <cp:lastPrinted>2021-05-19T03:57:42Z</cp:lastPrinted>
  <dcterms:created xsi:type="dcterms:W3CDTF">2021-01-12T08:33:59Z</dcterms:created>
  <dcterms:modified xsi:type="dcterms:W3CDTF">2022-12-07T07:11:01Z</dcterms:modified>
</cp:coreProperties>
</file>